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 activeTab="3"/>
  </bookViews>
  <sheets>
    <sheet name="2.3. Пок. РП по мес." sheetId="9" r:id="rId1"/>
    <sheet name="2.5. Фин. обес. РП" sheetId="10" r:id="rId2"/>
    <sheet name="2.6. Бюджет РП по месяцам" sheetId="11" r:id="rId3"/>
    <sheet name="План реализации РП 2" sheetId="13" r:id="rId4"/>
  </sheets>
  <definedNames>
    <definedName name="_bookmark5" localSheetId="0">#REF!</definedName>
    <definedName name="_bookmark5" localSheetId="1">#REF!</definedName>
    <definedName name="_bookmark5" localSheetId="2">'2.6. Бюджет РП по месяцам'!#REF!</definedName>
    <definedName name="_bookmark5" localSheetId="3">#REF!</definedName>
    <definedName name="_ftn1" localSheetId="1">#REF!</definedName>
    <definedName name="_ftn1" localSheetId="2">'2.6. Бюджет РП по месяцам'!#REF!</definedName>
    <definedName name="_ftn1" localSheetId="3">#REF!</definedName>
    <definedName name="_ftn2" localSheetId="1">#REF!</definedName>
    <definedName name="_ftn2" localSheetId="2">'2.6. Бюджет РП по месяцам'!#REF!</definedName>
    <definedName name="_ftn2" localSheetId="3">#REF!</definedName>
    <definedName name="_ftn3" localSheetId="3">#REF!</definedName>
    <definedName name="_ftn4" localSheetId="3">#REF!</definedName>
    <definedName name="_ftn5" localSheetId="3">#REF!</definedName>
    <definedName name="_ftn6" localSheetId="3">#REF!</definedName>
    <definedName name="_ftn7" localSheetId="3">#REF!</definedName>
    <definedName name="_ftn8" localSheetId="3">#REF!</definedName>
    <definedName name="_ftnref1" localSheetId="1">#REF!</definedName>
    <definedName name="_ftnref1" localSheetId="2">'2.6. Бюджет РП по месяцам'!#REF!</definedName>
    <definedName name="_ftnref1" localSheetId="3">#REF!</definedName>
    <definedName name="_ftnref2" localSheetId="1">#REF!</definedName>
    <definedName name="_ftnref2" localSheetId="2">'2.6. Бюджет РП по месяцам'!#REF!</definedName>
    <definedName name="_ftnref2" localSheetId="3">#REF!</definedName>
    <definedName name="_ftnref3" localSheetId="1">#REF!</definedName>
    <definedName name="_ftnref3" localSheetId="2">'2.6. Бюджет РП по месяцам'!#REF!</definedName>
    <definedName name="_ftnref3" localSheetId="3">#REF!</definedName>
    <definedName name="_ftnref4" localSheetId="3">'План реализации РП 2'!$E$4</definedName>
    <definedName name="_ftnref5" localSheetId="3">'План реализации РП 2'!$G$4</definedName>
    <definedName name="_ftnref6" localSheetId="3">'План реализации РП 2'!$H$5</definedName>
    <definedName name="_ftnref7" localSheetId="3">'План реализации РП 2'!$I$4</definedName>
    <definedName name="_ftnref8" localSheetId="3">'План реализации РП 2'!$L$4</definedName>
    <definedName name="_Hlk127704986" localSheetId="3">'План реализации РП 2'!$A$7</definedName>
    <definedName name="_Hlk127716945" localSheetId="2">'2.6. Бюджет РП по месяцам'!#REF!</definedName>
    <definedName name="_Hlk127716945" localSheetId="3">#REF!</definedName>
    <definedName name="Print_Titles" localSheetId="1">'2.5. Фин. обес. РП'!$3:$5</definedName>
    <definedName name="Print_Titles" localSheetId="3">'План реализации РП 2'!$4:$6</definedName>
    <definedName name="_xlnm.Print_Titles" localSheetId="3">'План реализации РП 2'!$4:$6</definedName>
    <definedName name="_xlnm.Print_Area" localSheetId="0">'2.3. Пок. РП по мес.'!$A$2:$P$11</definedName>
    <definedName name="_xlnm.Print_Area" localSheetId="1">'2.5. Фин. обес. РП'!$A$1:$N$42</definedName>
    <definedName name="_xlnm.Print_Area" localSheetId="2">'2.6. Бюджет РП по месяцам'!$A$2:$N$9</definedName>
    <definedName name="_xlnm.Print_Area" localSheetId="3">'План реализации РП 2'!$A$1:$L$80</definedName>
  </definedNames>
  <calcPr calcId="124519"/>
</workbook>
</file>

<file path=xl/calcChain.xml><?xml version="1.0" encoding="utf-8"?>
<calcChain xmlns="http://schemas.openxmlformats.org/spreadsheetml/2006/main">
  <c r="M8" i="11"/>
  <c r="M9" s="1"/>
  <c r="L8"/>
  <c r="L9" s="1"/>
  <c r="K8"/>
  <c r="K9" s="1"/>
  <c r="J8"/>
  <c r="J9" s="1"/>
  <c r="N8"/>
  <c r="N9" s="1"/>
  <c r="I9"/>
  <c r="H9"/>
  <c r="G9"/>
  <c r="F9"/>
  <c r="E9"/>
  <c r="D9"/>
  <c r="C9"/>
  <c r="A1"/>
  <c r="N28" i="10"/>
  <c r="O28" s="1"/>
  <c r="N29"/>
  <c r="N36"/>
  <c r="K34"/>
  <c r="K27"/>
  <c r="K31" s="1"/>
  <c r="J27"/>
  <c r="J39" s="1"/>
  <c r="I27"/>
  <c r="H39"/>
  <c r="H27"/>
  <c r="H31" s="1"/>
  <c r="N26"/>
  <c r="N31" l="1"/>
  <c r="N27"/>
  <c r="K41"/>
  <c r="K37" s="1"/>
  <c r="K39"/>
  <c r="I39"/>
  <c r="H34"/>
  <c r="J31"/>
  <c r="I31"/>
  <c r="A1" i="9"/>
  <c r="J41" i="10" l="1"/>
  <c r="J37" s="1"/>
  <c r="J34"/>
  <c r="I41"/>
  <c r="I37" s="1"/>
  <c r="I34"/>
  <c r="N34" s="1"/>
  <c r="N39"/>
  <c r="H41"/>
  <c r="N41" l="1"/>
  <c r="H37"/>
  <c r="N37" s="1"/>
</calcChain>
</file>

<file path=xl/sharedStrings.xml><?xml version="1.0" encoding="utf-8"?>
<sst xmlns="http://schemas.openxmlformats.org/spreadsheetml/2006/main" count="937" uniqueCount="242">
  <si>
    <t>Евтушенко С.В.</t>
  </si>
  <si>
    <t>1.</t>
  </si>
  <si>
    <t>№ п/п</t>
  </si>
  <si>
    <t>Показатели регионального проекта</t>
  </si>
  <si>
    <t>Уровень показателя</t>
  </si>
  <si>
    <t>Единица измерения (по ОКЕИ)</t>
  </si>
  <si>
    <t>Плановые значения по кварталам/месяцам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</si>
  <si>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</si>
  <si>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</si>
  <si>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</si>
  <si>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</si>
  <si>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</si>
  <si>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</si>
  <si>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</si>
  <si>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</si>
  <si>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</si>
  <si>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</si>
  <si>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</si>
  <si>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Цифровизация дорожной и транспортной отрасли</t>
  </si>
  <si>
    <t>1.1.</t>
  </si>
  <si>
    <t>Доля контрактов жизненного цикла, предусматривающих выполнение работ по строительству, реконструкции, капитальному ремонту автомобильных дорог регионального (межмуниципального) значения</t>
  </si>
  <si>
    <t>НП</t>
  </si>
  <si>
    <t>Процент</t>
  </si>
  <si>
    <t>Доля городов с населением свыше            300 тысяч человек по состоянию          на 1 января 2020 года (за исключением Москвы и городов, расположенных               на территориях Московской                     и Ленинградской областей), входящих в состав городских агломераций                  и достигших не менее чем первого уровня зрелости интеллектуальной транспортной системы</t>
  </si>
  <si>
    <t>Федеральный проект</t>
  </si>
  <si>
    <t>-</t>
  </si>
  <si>
    <t>3. Помесячный план достижения показателей регионального проекта 5 в 2026 году</t>
  </si>
  <si>
    <t xml:space="preserve">На конец 2026 года </t>
  </si>
  <si>
    <t xml:space="preserve">5. Финансовое обеспечение реализации регионального проекта 5 </t>
  </si>
  <si>
    <t>Наименование мероприятия (результата) и источники финансирования</t>
  </si>
  <si>
    <t>Код бюджетной классификации</t>
  </si>
  <si>
    <t>Всего</t>
  </si>
  <si>
    <t>ГРБС / Рз / Пр / ЦСР / ВР</t>
  </si>
  <si>
    <t>2025 год</t>
  </si>
  <si>
    <t>2026 год</t>
  </si>
  <si>
    <t>2027 год</t>
  </si>
  <si>
    <t>2028 год</t>
  </si>
  <si>
    <t>2029 год</t>
  </si>
  <si>
    <t>2030 год</t>
  </si>
  <si>
    <t>Размещение автоматических пунктов весогабаритного контроля транспортных средств на автомобильных дорогах регионального или межмуниципального, местного значения (накопленным итогом)</t>
  </si>
  <si>
    <t>Региональный бюджет (всего), из них: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</si>
  <si>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</si>
  <si>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</si>
  <si>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</si>
  <si>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</si>
  <si>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</si>
  <si>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Консолидированные бюджеты муниципальных образований</t>
  </si>
  <si>
    <t>Внебюджетные источники</t>
  </si>
  <si>
    <t>1.2.</t>
  </si>
  <si>
    <t>Увеличение количества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 до 250% к 2030 году от базового количества 2017 года (накопленным итогом)</t>
  </si>
  <si>
    <t>Внедрены интеллектуальные транспортные системы, предусматривающие автоматизацию процессов управления дорожным движением в городских агломерациях, включающих города с населением свыше                    300 тысяч человек.</t>
  </si>
  <si>
    <t>Внедрение интеллектуальных транспортных систем, предусматривающих автоматизацию процессов управления дорожным движением в городских  агломерациях, включающих города с населением свыше 300 тысяч человек (накопленным итогом)</t>
  </si>
  <si>
    <t xml:space="preserve"> 04 09</t>
  </si>
  <si>
    <t>10 1 R2 54180</t>
  </si>
  <si>
    <t>10 1 И9 54180</t>
  </si>
  <si>
    <t>1.4.</t>
  </si>
  <si>
    <t>Нераспределенный резерв (областной бюджет)</t>
  </si>
  <si>
    <t>Итого по региональному проекту</t>
  </si>
  <si>
    <t>в том числе:</t>
  </si>
  <si>
    <t xml:space="preserve"> - региональный бюджет</t>
  </si>
  <si>
    <t>ИТОГО ПО РЕГИОНАЛЬНОМУ ПРОЕКТУ</t>
  </si>
  <si>
    <t xml:space="preserve">Наименование мероприятия (результата) </t>
  </si>
  <si>
    <t>План исполнения нарастающим итогом (тыс. рублей)</t>
  </si>
  <si>
    <t>Внедрены интеллектуальные транспортные системы, предусматривающие автоматизацию процессов управления дорожным движением в городских агломерациях, включающих города с населением свыше 300 тысяч человек</t>
  </si>
  <si>
    <t>ИТОГО</t>
  </si>
  <si>
    <t>6. Помесячный план исполнения областного бюджета в части бюджетных ассигнований, предусмотренных на финансовое обеспечение реализации                                                                                                       регионального проекта 5 в 2026 году</t>
  </si>
  <si>
    <t>Всего на конец 2026 года                    (тыс. рублей)</t>
  </si>
  <si>
    <t xml:space="preserve">Приложение
к паспорту регионального проекта
«Общесистемные меры развития дорожного                        хозяйства», входящего в национальный проект                                            «Инфраструктура для жизни»       </t>
  </si>
  <si>
    <t xml:space="preserve">План реализации регионального проекта «Общесистемные меры развития дорожного хозяйства», входящего в национальный проект «Инфраструктура для жизни»      </t>
  </si>
  <si>
    <t>№                     п/п</t>
  </si>
  <si>
    <t>Наименование мероприятия (результата), объекта мероприятия (результата), контрольной точки</t>
  </si>
  <si>
    <t>Срок реализации</t>
  </si>
  <si>
    <t>Взаимосвязь</t>
  </si>
  <si>
    <t>Ответственный исполнитель</t>
  </si>
  <si>
    <t>Адрес объекта                        (в соответствии       с ФИАС)</t>
  </si>
  <si>
    <t>Мощность объекта</t>
  </si>
  <si>
    <t>Объем финансового обеспечения (тыс. руб.)</t>
  </si>
  <si>
    <t>Вид документа и характеристика мероприятия (результата)</t>
  </si>
  <si>
    <t>начало</t>
  </si>
  <si>
    <t>окончание</t>
  </si>
  <si>
    <t>предшественники</t>
  </si>
  <si>
    <t>последователи</t>
  </si>
  <si>
    <t>единица измерения (по ОКЕИ)</t>
  </si>
  <si>
    <t>значе-ние</t>
  </si>
  <si>
    <t>X</t>
  </si>
  <si>
    <t>Х</t>
  </si>
  <si>
    <t>В городах, образующих городские агломерации, внедряются системы управления, интегрирующие современные информационные и телематические технологии и предназначенные                                          для автоматизированного поиска и принятия                   к реализации максимально эффективных сценариев управления транспортно-дорожным комплексом региона, с целью обеспечения мобильности населения, максимизации использования дорожной сети, повышения безопасности и эффективности транспортного процесса, комфортности для водителей и пользователей транспорта.
 Единицей измерения мероприятия (результата) является количество городов с внедренными интеллектуальными транспортными системами. Плановое значение - 66 ед. к 2030 году</t>
  </si>
  <si>
    <t xml:space="preserve">  </t>
  </si>
  <si>
    <t xml:space="preserve">    </t>
  </si>
  <si>
    <t>1.1.К1.</t>
  </si>
  <si>
    <t>Представлен отчет о ходе контрактации в рамках реализации мероприятия (результата)</t>
  </si>
  <si>
    <t>Отчет.
Белгородской областью представлен отчет о ходе контрактации в рамках реализации мероприятия (результата)</t>
  </si>
  <si>
    <t>1.1.К2.</t>
  </si>
  <si>
    <t>1.1.К3.</t>
  </si>
  <si>
    <t>1.1.К4.</t>
  </si>
  <si>
    <t>1.1.К5.</t>
  </si>
  <si>
    <t>1.1.К6.</t>
  </si>
  <si>
    <t>1.1.К7.</t>
  </si>
  <si>
    <t>Утверждено распределение межбюджетных трансфертов по субъектам Российской Федерации (муниципальным образованиям)</t>
  </si>
  <si>
    <t>1.1.К8.</t>
  </si>
  <si>
    <t>С субъектами Российской Федерации заключены соглашения о предоставлении бюджетам субъектов Российской Федерации межбюджетных трансфертов</t>
  </si>
  <si>
    <t>1.1.К9.</t>
  </si>
  <si>
    <t>Предоставлен отчет об использовании межбюджетных трансфертов</t>
  </si>
  <si>
    <t>1.1.К10.</t>
  </si>
  <si>
    <t>1.1.К11.</t>
  </si>
  <si>
    <t>1.1.К12.</t>
  </si>
  <si>
    <t>1.1.К13.</t>
  </si>
  <si>
    <t>1.1.К14.</t>
  </si>
  <si>
    <t>1.1.К15.</t>
  </si>
  <si>
    <t>1.1.К16.</t>
  </si>
  <si>
    <t>1.1.К17.</t>
  </si>
  <si>
    <t>1.1.К18.</t>
  </si>
  <si>
    <t>1.1.К19.</t>
  </si>
  <si>
    <t>1.1.К20.</t>
  </si>
  <si>
    <t>1.1.К21.</t>
  </si>
  <si>
    <t>1.1.К22.</t>
  </si>
  <si>
    <t>1.1.К23.</t>
  </si>
  <si>
    <t>1.1.К24.</t>
  </si>
  <si>
    <t>1.1.К25.</t>
  </si>
  <si>
    <t>1.1.К26.</t>
  </si>
  <si>
    <t>1.1.К27.</t>
  </si>
  <si>
    <t>1.1.К28.</t>
  </si>
  <si>
    <t>1.1.К29.</t>
  </si>
  <si>
    <t>1.2.К1.</t>
  </si>
  <si>
    <t>Представлен отчет о ходе достижения результата за январь отчетного года</t>
  </si>
  <si>
    <t>Отчет.
Белгородской областью представлен отчет                    о размещении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</t>
  </si>
  <si>
    <t>1.2.К2.</t>
  </si>
  <si>
    <t>Представлен отчет о ходе достижения результата за февраль отчетного года</t>
  </si>
  <si>
    <t>1.2.К3.</t>
  </si>
  <si>
    <t>Представлен отчет о ходе достижения результата за март отчетного года</t>
  </si>
  <si>
    <t>1.2.К4.</t>
  </si>
  <si>
    <t>Представлен отчет о ходе достижения результата за апрель отчетного года</t>
  </si>
  <si>
    <t>1.2.К5.</t>
  </si>
  <si>
    <t>Представлен отчет о ходе достижения результата за май отчетного года</t>
  </si>
  <si>
    <t>1.2.К6.</t>
  </si>
  <si>
    <t>Представлен отчет о ходе достижения результата за июнь отчетного года</t>
  </si>
  <si>
    <t>1.2.К7.</t>
  </si>
  <si>
    <t>Представлен отчет о ходе достижения результата за июль отчетного года</t>
  </si>
  <si>
    <t>1.2.К8.</t>
  </si>
  <si>
    <t>Представлен отчет о ходе достижения результата за август отчетного года</t>
  </si>
  <si>
    <t>1.2.К9.</t>
  </si>
  <si>
    <t>Представлен отчет о ходе достижения результата за сентябрь отчетного года</t>
  </si>
  <si>
    <t>1.2.К10.</t>
  </si>
  <si>
    <t>Представлен отчет о ходе достижения результата за октябрь отчетного года</t>
  </si>
  <si>
    <t>1.2.К12.</t>
  </si>
  <si>
    <t>1.3.</t>
  </si>
  <si>
    <t>Контрольная точка не задана</t>
  </si>
  <si>
    <t>Представлен отчет о достижении уровня зрелости интеллектуальных транспортных систем за 1 квартал 2026 года</t>
  </si>
  <si>
    <t>Отчет. 
Белгородской областью представлен отчет                      о достижении уровня зрелости интеллектуальной транспортной системы</t>
  </si>
  <si>
    <t>Произведена актуализация паспорта локального проекта, предусматривающего реализацию мероприятия (результата) в период 2026 – 2027 годов</t>
  </si>
  <si>
    <t>Паспорт проекта.
Белгородской областью произведена актуализация паспорта локального проекта интеллектуальной транспортной системы</t>
  </si>
  <si>
    <t>Представлен отчет о достижении уровня зрелости интеллектуальных транспортных систем за 2 квартал 2026 года</t>
  </si>
  <si>
    <t>Отчет. 
Белгородской областью представлен отчет                       о достижении уровня зрелости интеллектуальной транспортной системы</t>
  </si>
  <si>
    <t>Представлен отчет о достижении уровня зрелости интеллектуальных транспортных систем за 3 квартал 2026 года</t>
  </si>
  <si>
    <t>Отчет. 
Белгородской областью представлен отчет                               о достижении уровня зрелости интеллектуальной транспортной системы</t>
  </si>
  <si>
    <t>Соглашение.
С администрацией муниципального образования заключено соглашение о представлении субсидии федерального и регионального бюджета                            на реализацию мероприятия (результата)</t>
  </si>
  <si>
    <t>Предоставлена отчетность, предусмотренная соглашениями о предоставлении межбюджетных трансфертов из федерального бюджета (бюджета субъекта Российской Федерации) бюджетам субъектов Российской Федерации (бюджетам муниципальных образований)</t>
  </si>
  <si>
    <t>Отчет.
Представлены отчетные материалы о результатах использования субсидий, предоставляемых                     из федерального бюджета бюджетам субъектов Российской Федерации в целях внедрения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человек, в рамках реализации федерального проекта «Общесистемные меры развития дорожного хозяйства»</t>
  </si>
  <si>
    <t>С субъектами Российской Федерации (муниципальными образованиями) заключены соглашения о предоставлении межбюджетных трансфертов                   из федерального бюджета (бюджета субъекта Российской Федерации) бюджетам субъектов Российской Федерации (бюджетам муниципальных образований)</t>
  </si>
  <si>
    <t>Соглашение.
Заключено соглашения о предоставлении межбюджетных трансфертов из федерального бюджета (бюджета субъекта Российской Федерации) бюджетам субъектов Российской Федерации (бюджетам муниципальных образований)</t>
  </si>
  <si>
    <t>Утверждены правила предоставления и распределения межбюджетных трансфертов из федерального бюджета (бюджета субъекта Российской Федерации) бюджетам субъектов Российской Федерации (бюджетам муниципальных образований)</t>
  </si>
  <si>
    <t xml:space="preserve">Постановление.
Утверждены правила предоставления                                 и распределения межбюджетных трансфертов                          из федерального бюджета (бюджета субъекта Российской Федерации) бюджетам субъектов Российской Федерации (бюджетам муниципальных образований)
</t>
  </si>
  <si>
    <t>Утверждены правила распределения и предоставления бюджетам субъектов Российской Федерации межбюджетных трансфертов субъектов Российской Федерации межбюджетных трансфертов</t>
  </si>
  <si>
    <t>Постановление.
Постановлением Правительства Белгородской области утверждены правила распределения                     и предоставления бюджетам субъектов Российской Федерации межбюджетных трансфертов в рамках реализации мероприятия (результата) "Внедрены интеллектуальные транспортные системы, предусматривающие автоматизацию процессов управления дорожным движением в городских агломерациях, включающих города с населением свыше 300 тысяч человек"</t>
  </si>
  <si>
    <t>С субъектами Российской Федерации заключены соглашения                                             о предоставлении бюджетам субъектов Российской Федерации межбюджетных трансфертов</t>
  </si>
  <si>
    <t>Соглашение.
 Белгородской областью заключено соглашение                   о предоставлении в 2025 году субсидии                         из федерального бюджета бюджету Белгородской области Российской Федерации в рамках реализации мероприятия (результата)</t>
  </si>
  <si>
    <t>Отчет.
 Белгородской областью в адрес Федерального дорожного агентства (Росавтодор) представлен отчет об использовании межбюджетных трансфертов в 2024 году</t>
  </si>
  <si>
    <t>Представлен отчет о достижении уровня зрелости интеллектуальных транспортных систем за 1 квартал 2027 года</t>
  </si>
  <si>
    <t>Произведена актуализация паспорта локального проекта, предусматривающего реализацию мероприятия (результата) в период 2027 – 2028 годов</t>
  </si>
  <si>
    <t>Представлен отчет о достижении уровня зрелости интеллектуальных транспортных систем за 2 квартал 2027 года</t>
  </si>
  <si>
    <t>Отчет. 
Белгородской областью представлен отчет                           о достижении уровня зрелости интеллектуальной транспортной системы</t>
  </si>
  <si>
    <t>Представлен отчет о достижении уровня зрелости интеллектуальных транспортных систем за 3 квартал 2027 года</t>
  </si>
  <si>
    <t>Соглашение.
С администрацией муниципального образования заключено соглашение о представлении субсидии федерального и регионального бюджета                          на реализацию мероприятия (результата)</t>
  </si>
  <si>
    <t>Отчет.
Представлены отчетные материалы о результатах использования субсидий, предоставляемых                           из федерального бюджета бюджетам субъектов Российской Федерации в целях внедрения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человек, в рамках реализации федерального проекта «Общесистемные меры развития дорожного хозяйства»</t>
  </si>
  <si>
    <t>С субъектами Российской Федерации (муниципальными образованиями) заключены соглашения о предоставлении межбюджетных трансфертов                  из федерального бюджета (бюджета субъекта Российской Федерации) бюджетам субъектов Российской Федерации (бюджетам муниципальных образований)</t>
  </si>
  <si>
    <t xml:space="preserve">Постановление.
Утверждены правила предоставления                             и распределения межбюджетных трансфертов                      из федерального бюджета (бюджета субъекта Российской Федерации) бюджетам субъектов Российской Федерации (бюджетам муниципальных образований)
</t>
  </si>
  <si>
    <t>Постановление.
Постановлением Правительства Белгородской области утверждены правила распределения                   и предоставления бюджетам субъектов Российской Федерации межбюджетных трансфертов в рамках реализации мероприятия (результата) "Внедрены интеллектуальные транспортные системы, предусматривающие автоматизацию процессов управления дорожным движением в городских агломерациях, включающих города с населением свыше 300 тысяч человек"</t>
  </si>
  <si>
    <t>С субъектами Российской Федерации заключены соглашения                                                     о предоставлении бюджетам субъектов Российской Федерации межбюджетных трансфертов</t>
  </si>
  <si>
    <t>Соглашение.
 Белгородской областью заключено соглашение                  о предоставлении в 2025 году субсидии                          из федерального бюджета бюджету Белгородской области Российской Федерации в рамках реализации мероприятия (результата)</t>
  </si>
  <si>
    <t>Отчет. 
Белгородской областью представлен отчет                            о достижении уровня зрелости интеллектуальной транспортной системы</t>
  </si>
  <si>
    <t>Представлен отчет о достижении уровня зрелости интеллектуальных транспортных систем за 2 квартал 2028 года</t>
  </si>
  <si>
    <t>Отчет. 
Белгородской областью представлен отчет                         о достижении уровня зрелости интеллектуальной транспортной системы</t>
  </si>
  <si>
    <t>Представлен отчет о достижении уровня зрелости интеллектуальных транспортных систем за 3 квартал 2028 года</t>
  </si>
  <si>
    <t>Отчет. 
Белгородской областью представлен отчет                        о достижении уровня зрелости интеллектуальной транспортной системы</t>
  </si>
  <si>
    <t>1.1.К30.</t>
  </si>
  <si>
    <t>Соглашение.
С администрацией муниципального образования заключено соглашение о представлении субсидии федерального и регионального бюджета                         на реализацию мероприятия (результата)</t>
  </si>
  <si>
    <t>1.1.К31.</t>
  </si>
  <si>
    <t>1.1.К32.</t>
  </si>
  <si>
    <t>С субъектами Российской Федерации (муниципальными образованиями) заключены соглашения о предоставлении межбюджетных трансфертов                                        из федерального бюджета (бюджета субъекта Российской Федерации) бюджетам субъектов Российской Федерации (бюджетам муниципальных образований)</t>
  </si>
  <si>
    <t>1.1.К33.</t>
  </si>
  <si>
    <t>Постановление.
Постановлением Правительства Белгородской области утверждены правила распределения                    и предоставления бюджетам субъектов Российской Федерации межбюджетных трансфертов в рамках реализации мероприятия (результата) "Внедрены интеллектуальные транспортные системы, предусматривающие автоматизацию процессов управления дорожным движением в городских агломерациях, включающих города с населением свыше 300 тысяч человек"</t>
  </si>
  <si>
    <t>1.1.К34.</t>
  </si>
  <si>
    <t>С субъектами Российской Федерации заключены соглашения                                                       о предоставлении бюджетам субъектов Российской Федерации межбюджетных трансфертов</t>
  </si>
  <si>
    <t>1.1.К35.</t>
  </si>
  <si>
    <t>1.1.К36.</t>
  </si>
  <si>
    <t>1.1.К37.</t>
  </si>
  <si>
    <t>Представлен отчет о достижении уровня зрелости интеллектуальных транспортных систем за 1 квартал 2029 года</t>
  </si>
  <si>
    <t>1.1.К38.</t>
  </si>
  <si>
    <t>Произведена актуализация паспорта локального проекта, предусматривающего реализацию мероприятия (результата) в период 2029 – 2030 годов</t>
  </si>
  <si>
    <t>1.1.К39.</t>
  </si>
  <si>
    <t>Отчет. 
Белгородской областью представлен отчет                             о достижении уровня зрелости интеллектуальной транспортной системы</t>
  </si>
  <si>
    <t>1.1.К40.</t>
  </si>
  <si>
    <t>Отчет. 
Белгородской областью представлен отчет                          о достижении уровня зрелости интеллектуальной транспортной системы</t>
  </si>
  <si>
    <t>1.1.К41.</t>
  </si>
  <si>
    <t>Соглашение.
С администрацией муниципального образования заключено соглашение о представлении субсидии федерального и регионального бюджета                                 на реализацию мероприятия (результата)</t>
  </si>
  <si>
    <t>1.1.К42.</t>
  </si>
  <si>
    <t>Отчет.
Представлены отчетные материалы о результатах использования субсидий, предоставляемых                         из федерального бюджета бюджетам субъектов Российской Федерации в целях внедрения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человек, в рамках реализации федерального проекта «Общесистемные меры развития дорожного хозяйства»</t>
  </si>
  <si>
    <t>1.1.К43.</t>
  </si>
  <si>
    <t>С субъектами Российской Федерации (муниципальными образованиями) заключены соглашения о предоставлении межбюджетных трансфертов                                            из федерального бюджета (бюджета субъекта Российской Федерации) бюджетам субъектов Российской Федерации (бюджетам муниципальных образований)</t>
  </si>
  <si>
    <t>1.1.К45.</t>
  </si>
  <si>
    <t xml:space="preserve">Постановление.
Утверждены правила предоставления                                  и распределения межбюджетных трансфертов                          из федерального бюджета (бюджета субъекта Российской Федерации) бюджетам субъектов Российской Федерации (бюджетам муниципальных образований)
</t>
  </si>
  <si>
    <t>1.1.К46.</t>
  </si>
  <si>
    <t>Постановление.
Постановлением Правительства Белгородской области утверждены правила распределения                        и предоставления бюджетам субъектов Российской Федерации межбюджетных трансфертов в рамках реализации мероприятия (результата) "Внедрены интеллектуальные транспортные системы, предусматривающие автоматизацию процессов управления дорожным движением в городских агломерациях, включающих города с населением свыше 300 тысяч человек"</t>
  </si>
  <si>
    <t>1.1.К47.</t>
  </si>
  <si>
    <t>С субъектами Российской Федерации заключены соглашения                                                    о предоставлении бюджетам субъектов Российской Федерации межбюджетных трансфертов</t>
  </si>
  <si>
    <t>Соглашение.
 Белгородской областью заключено соглашение                  о предоставлении в 2025 году субсидии                             из федерального бюджета бюджету Белгородской области Российской Федерации в рамках реализации мероприятия (результата)</t>
  </si>
  <si>
    <t>1.1.К48.</t>
  </si>
  <si>
    <t>1.1.К49.</t>
  </si>
  <si>
    <t>1.1.К50.</t>
  </si>
  <si>
    <t>Представлен отчет о достижении уровня зрелости интеллектуальных транспортных систем за 1 квартал 2030 года</t>
  </si>
  <si>
    <t>1.1.К51.</t>
  </si>
  <si>
    <t>Произведена актуализация паспорта локального проекта, предусматривающего реализацию мероприятия (результата) на 2030 год</t>
  </si>
  <si>
    <t>1.1.К52.</t>
  </si>
  <si>
    <t>1.1.К53.</t>
  </si>
  <si>
    <t>1.1.К54.</t>
  </si>
  <si>
    <t>Соглашение.
С администрацией муниципального образования заключено соглашение о представлении субсидии федерального и регионального бюджета                               на реализацию мероприятия (результата)</t>
  </si>
  <si>
    <t>1.1.К55.</t>
  </si>
  <si>
    <t>Отчет.
Представлены отчетные материалы о результатах использования субсидий, предоставляемых                          из федерального бюджета бюджетам субъектов Российской Федерации в целях внедрения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человек, в рамках реализации федерального проекта «Общесистемные меры развития дорожного хозяйства»</t>
  </si>
  <si>
    <t>1.1.К56.</t>
  </si>
  <si>
    <t xml:space="preserve">Постановление.
Утверждены правила предоставления                               и распределения межбюджетных трансфертов                          из федерального бюджета (бюджета субъекта Российской Федерации) бюджетам субъектов Российской Федерации (бюджетам муниципальных образований)
</t>
  </si>
  <si>
    <t>1.1.К57.</t>
  </si>
  <si>
    <t>С субъектами Российской Федерации (муниципальными образованиями) заключены соглашения о предоставлении межбюджетных трансфертов                         из федерального бюджета (бюджета субъекта Российской Федерации) бюджетам субъектов Российской Федерации (бюджетам муниципальных образований)</t>
  </si>
  <si>
    <t>1.1.К58.</t>
  </si>
  <si>
    <t>1.1.К59.</t>
  </si>
  <si>
    <t>Соглашение.
 Белгородской областью заключено соглашение                      о предоставлении в 2025 году субсидии                             из федерального бюджета бюджету Белгородской области Российской Федерации в рамках реализации мероприятия (результата)</t>
  </si>
  <si>
    <t>1.1.К60.</t>
  </si>
  <si>
    <t>1.2</t>
  </si>
  <si>
    <t>Установлены стационарные камеры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</t>
  </si>
  <si>
    <t>Выполнены работы по установке стационарных камер  фотовидеофиксации нарушений правил дорожного движения на автомобильных дорогах федерального, регионального                                               или межмуниципального, местного значения                                в субъектах Российской Федерации с целью снижения аварийности, повышения безопасности дорожного движения и, как следствие, сокращения числа погибших в результате дорожно-транспортных происшествий</t>
  </si>
  <si>
    <t>Мероприятие (результат) "Размещены автоматические пункты весогабаритного контроля транспортных средств на автомобильных дорогах регионального или межмуниципального, местного значения"</t>
  </si>
  <si>
    <t>Выполнены работы по размещению автоматических пунктов весогабаритного контроля транспортных средств на автомобильных дорогах регионального или межмуниципального, местного значения. Определено количество автоматических пунктов весогабаритного контроля с учетом соблюдения условия направления результатов измерений           с данных пунктов для администрирования выявленных нарушений в контрольно-надзорный орган без перерывов, продолжительность которых превышает суммарно 90 дней в течение последних 365 дней</t>
  </si>
  <si>
    <t>VII. Паспорт регионального проекта «Общесистемные меры развития дорожного хозяйства», входящего в национальный проект                                «Инфраструктура для жизни» (далее  –  региональный проект 5)</t>
  </si>
</sst>
</file>

<file path=xl/styles.xml><?xml version="1.0" encoding="utf-8"?>
<styleSheet xmlns="http://schemas.openxmlformats.org/spreadsheetml/2006/main">
  <numFmts count="4">
    <numFmt numFmtId="164" formatCode="_-* #,##0.00\ _₽_-;\-* #,##0.00\ _₽_-;_-* \-??\ _₽_-;_-@_-"/>
    <numFmt numFmtId="165" formatCode="0.0000"/>
    <numFmt numFmtId="166" formatCode="#,##0.0"/>
    <numFmt numFmtId="167" formatCode="dd/mm/yyyy;@"/>
  </numFmts>
  <fonts count="25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u/>
      <sz val="12"/>
      <color theme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26"/>
      </patternFill>
    </fill>
    <fill>
      <patternFill patternType="solid">
        <fgColor rgb="FFFFFFFF"/>
        <bgColor rgb="FFFFFFCC"/>
      </patternFill>
    </fill>
    <fill>
      <patternFill patternType="solid">
        <fgColor rgb="FF2CEE0E"/>
        <bgColor rgb="FF00B05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94">
    <xf numFmtId="0" fontId="0" fillId="0" borderId="0"/>
    <xf numFmtId="0" fontId="3" fillId="0" borderId="0" applyBorder="0" applyProtection="0"/>
    <xf numFmtId="0" fontId="3" fillId="0" borderId="0" applyBorder="0" applyProtection="0"/>
    <xf numFmtId="0" fontId="4" fillId="0" borderId="0" applyNumberFormat="0" applyFill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14" fillId="0" borderId="0"/>
    <xf numFmtId="0" fontId="14" fillId="0" borderId="0"/>
    <xf numFmtId="0" fontId="8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14" fillId="0" borderId="0" applyBorder="0" applyProtection="0"/>
    <xf numFmtId="0" fontId="14" fillId="0" borderId="0" applyBorder="0" applyProtection="0"/>
    <xf numFmtId="0" fontId="14" fillId="0" borderId="0" applyBorder="0" applyProtection="0"/>
    <xf numFmtId="164" fontId="14" fillId="0" borderId="0" applyBorder="0" applyProtection="0"/>
    <xf numFmtId="164" fontId="14" fillId="0" borderId="0" applyBorder="0" applyProtection="0"/>
    <xf numFmtId="164" fontId="14" fillId="0" borderId="0" applyBorder="0" applyProtection="0"/>
    <xf numFmtId="164" fontId="14" fillId="0" borderId="0" applyBorder="0" applyProtection="0"/>
    <xf numFmtId="0" fontId="14" fillId="0" borderId="0"/>
    <xf numFmtId="0" fontId="2" fillId="0" borderId="0"/>
    <xf numFmtId="0" fontId="1" fillId="0" borderId="0"/>
    <xf numFmtId="0" fontId="1" fillId="0" borderId="0"/>
    <xf numFmtId="0" fontId="14" fillId="0" borderId="0"/>
    <xf numFmtId="0" fontId="14" fillId="0" borderId="0"/>
  </cellStyleXfs>
  <cellXfs count="131">
    <xf numFmtId="0" fontId="0" fillId="0" borderId="0" xfId="0"/>
    <xf numFmtId="0" fontId="9" fillId="0" borderId="0" xfId="49" applyFont="1"/>
    <xf numFmtId="0" fontId="15" fillId="0" borderId="0" xfId="49" applyFont="1"/>
    <xf numFmtId="0" fontId="16" fillId="0" borderId="0" xfId="49" applyFont="1"/>
    <xf numFmtId="0" fontId="16" fillId="0" borderId="0" xfId="49" applyFont="1" applyAlignment="1">
      <alignment wrapText="1"/>
    </xf>
    <xf numFmtId="0" fontId="17" fillId="0" borderId="0" xfId="49" applyFont="1" applyAlignment="1">
      <alignment horizontal="center" vertical="center"/>
    </xf>
    <xf numFmtId="0" fontId="11" fillId="0" borderId="5" xfId="49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1" fillId="0" borderId="1" xfId="50" applyNumberFormat="1" applyFont="1" applyBorder="1" applyAlignment="1">
      <alignment horizontal="center" vertical="center" wrapText="1"/>
    </xf>
    <xf numFmtId="0" fontId="11" fillId="0" borderId="1" xfId="49" applyFont="1" applyBorder="1" applyAlignment="1">
      <alignment horizontal="center" vertical="center" wrapText="1"/>
    </xf>
    <xf numFmtId="0" fontId="9" fillId="0" borderId="1" xfId="49" applyFont="1" applyBorder="1" applyAlignment="1">
      <alignment horizontal="center" vertical="center" wrapText="1"/>
    </xf>
    <xf numFmtId="0" fontId="18" fillId="0" borderId="1" xfId="49" applyFont="1" applyBorder="1" applyAlignment="1">
      <alignment vertical="center" wrapText="1"/>
    </xf>
    <xf numFmtId="0" fontId="18" fillId="3" borderId="1" xfId="49" applyFont="1" applyFill="1" applyBorder="1" applyAlignment="1">
      <alignment horizontal="center" vertical="center" wrapText="1"/>
    </xf>
    <xf numFmtId="165" fontId="9" fillId="0" borderId="1" xfId="49" applyNumberFormat="1" applyFont="1" applyBorder="1" applyAlignment="1">
      <alignment horizontal="center" vertical="center" wrapText="1"/>
    </xf>
    <xf numFmtId="165" fontId="18" fillId="0" borderId="1" xfId="49" applyNumberFormat="1" applyFont="1" applyBorder="1" applyAlignment="1">
      <alignment horizontal="center" vertical="center" wrapText="1"/>
    </xf>
    <xf numFmtId="0" fontId="12" fillId="0" borderId="1" xfId="49" applyFont="1" applyBorder="1" applyAlignment="1">
      <alignment vertical="center" wrapText="1"/>
    </xf>
    <xf numFmtId="0" fontId="12" fillId="0" borderId="1" xfId="49" applyFont="1" applyBorder="1" applyAlignment="1">
      <alignment horizontal="center" vertical="center" wrapText="1"/>
    </xf>
    <xf numFmtId="0" fontId="12" fillId="3" borderId="1" xfId="49" applyFont="1" applyFill="1" applyBorder="1" applyAlignment="1">
      <alignment horizontal="center" vertical="center" wrapText="1"/>
    </xf>
    <xf numFmtId="0" fontId="10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6" fillId="0" borderId="0" xfId="0" applyFont="1" applyProtection="1"/>
    <xf numFmtId="0" fontId="16" fillId="0" borderId="0" xfId="0" applyFont="1" applyAlignment="1" applyProtection="1">
      <alignment wrapText="1"/>
    </xf>
    <xf numFmtId="0" fontId="11" fillId="0" borderId="1" xfId="0" applyFont="1" applyBorder="1" applyAlignment="1" applyProtection="1">
      <alignment horizontal="center" vertical="center" wrapText="1"/>
    </xf>
    <xf numFmtId="0" fontId="22" fillId="0" borderId="1" xfId="0" applyFont="1" applyBorder="1" applyProtection="1"/>
    <xf numFmtId="0" fontId="9" fillId="0" borderId="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vertical="center" wrapText="1"/>
    </xf>
    <xf numFmtId="166" fontId="9" fillId="0" borderId="1" xfId="0" applyNumberFormat="1" applyFont="1" applyBorder="1" applyAlignment="1" applyProtection="1">
      <alignment horizontal="center" vertical="center" wrapText="1"/>
    </xf>
    <xf numFmtId="0" fontId="16" fillId="0" borderId="1" xfId="0" applyFont="1" applyBorder="1" applyProtection="1"/>
    <xf numFmtId="0" fontId="9" fillId="0" borderId="7" xfId="0" applyFont="1" applyBorder="1" applyAlignment="1" applyProtection="1">
      <alignment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16" fillId="0" borderId="7" xfId="0" applyFont="1" applyBorder="1" applyProtection="1"/>
    <xf numFmtId="0" fontId="9" fillId="0" borderId="6" xfId="0" applyFont="1" applyBorder="1" applyAlignment="1" applyProtection="1">
      <alignment vertical="center" wrapText="1"/>
    </xf>
    <xf numFmtId="0" fontId="13" fillId="0" borderId="8" xfId="0" applyFont="1" applyBorder="1" applyAlignment="1" applyProtection="1">
      <alignment vertical="center" wrapText="1"/>
    </xf>
    <xf numFmtId="0" fontId="12" fillId="0" borderId="7" xfId="28" applyFont="1" applyBorder="1" applyAlignment="1" applyProtection="1">
      <alignment horizontal="center" vertical="center" wrapText="1"/>
    </xf>
    <xf numFmtId="166" fontId="9" fillId="0" borderId="1" xfId="28" applyNumberFormat="1" applyFont="1" applyBorder="1" applyAlignment="1" applyProtection="1">
      <alignment horizontal="center" vertical="center" wrapText="1"/>
    </xf>
    <xf numFmtId="166" fontId="16" fillId="0" borderId="0" xfId="0" applyNumberFormat="1" applyFont="1" applyProtection="1"/>
    <xf numFmtId="0" fontId="12" fillId="0" borderId="6" xfId="0" applyFont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vertical="center" wrapText="1"/>
    </xf>
    <xf numFmtId="0" fontId="9" fillId="0" borderId="6" xfId="0" applyFont="1" applyBorder="1" applyAlignment="1" applyProtection="1">
      <alignment horizontal="center" vertical="center" wrapText="1"/>
    </xf>
    <xf numFmtId="166" fontId="9" fillId="0" borderId="6" xfId="0" applyNumberFormat="1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vertical="center" wrapText="1"/>
    </xf>
    <xf numFmtId="166" fontId="11" fillId="0" borderId="1" xfId="0" applyNumberFormat="1" applyFont="1" applyBorder="1" applyAlignment="1" applyProtection="1">
      <alignment horizontal="center" vertical="center" wrapText="1"/>
    </xf>
    <xf numFmtId="0" fontId="15" fillId="0" borderId="0" xfId="3" applyFont="1"/>
    <xf numFmtId="0" fontId="9" fillId="0" borderId="0" xfId="89" applyFont="1"/>
    <xf numFmtId="0" fontId="16" fillId="0" borderId="0" xfId="89" applyFont="1"/>
    <xf numFmtId="0" fontId="16" fillId="0" borderId="0" xfId="89" applyFont="1" applyAlignment="1">
      <alignment wrapText="1"/>
    </xf>
    <xf numFmtId="0" fontId="19" fillId="0" borderId="0" xfId="89" applyFont="1" applyAlignment="1">
      <alignment horizontal="center" vertical="center" wrapText="1"/>
    </xf>
    <xf numFmtId="0" fontId="17" fillId="0" borderId="0" xfId="89" applyFont="1" applyAlignment="1">
      <alignment horizontal="center" vertical="center" wrapText="1"/>
    </xf>
    <xf numFmtId="0" fontId="11" fillId="0" borderId="5" xfId="89" applyFont="1" applyBorder="1" applyAlignment="1">
      <alignment horizontal="center" vertical="center" wrapText="1"/>
    </xf>
    <xf numFmtId="0" fontId="11" fillId="0" borderId="0" xfId="89" applyFont="1" applyAlignment="1">
      <alignment horizontal="center" vertical="center" wrapText="1"/>
    </xf>
    <xf numFmtId="0" fontId="20" fillId="0" borderId="0" xfId="89" applyFont="1" applyAlignment="1">
      <alignment horizontal="center" vertical="center" wrapText="1"/>
    </xf>
    <xf numFmtId="0" fontId="9" fillId="0" borderId="0" xfId="89" applyFont="1" applyAlignment="1">
      <alignment horizontal="center" vertical="center" wrapText="1"/>
    </xf>
    <xf numFmtId="0" fontId="9" fillId="0" borderId="0" xfId="89" applyFont="1" applyAlignment="1">
      <alignment wrapText="1"/>
    </xf>
    <xf numFmtId="0" fontId="11" fillId="2" borderId="1" xfId="89" applyFont="1" applyFill="1" applyBorder="1" applyAlignment="1">
      <alignment horizontal="center" vertical="center" wrapText="1"/>
    </xf>
    <xf numFmtId="4" fontId="12" fillId="2" borderId="1" xfId="89" applyNumberFormat="1" applyFont="1" applyFill="1" applyBorder="1" applyAlignment="1">
      <alignment horizontal="center" vertical="center" wrapText="1"/>
    </xf>
    <xf numFmtId="0" fontId="12" fillId="0" borderId="7" xfId="49" applyFont="1" applyBorder="1" applyAlignment="1">
      <alignment horizontal="center" vertical="center" wrapText="1"/>
    </xf>
    <xf numFmtId="0" fontId="12" fillId="0" borderId="2" xfId="49" applyFont="1" applyBorder="1" applyAlignment="1">
      <alignment vertical="top" wrapText="1"/>
    </xf>
    <xf numFmtId="0" fontId="9" fillId="0" borderId="1" xfId="49" applyFont="1" applyBorder="1"/>
    <xf numFmtId="0" fontId="21" fillId="0" borderId="4" xfId="49" applyFont="1" applyBorder="1" applyAlignment="1">
      <alignment horizontal="left" vertical="center" wrapText="1"/>
    </xf>
    <xf numFmtId="4" fontId="21" fillId="2" borderId="1" xfId="49" applyNumberFormat="1" applyFont="1" applyFill="1" applyBorder="1" applyAlignment="1">
      <alignment horizontal="center" vertical="center" wrapText="1"/>
    </xf>
    <xf numFmtId="0" fontId="9" fillId="0" borderId="0" xfId="49" applyFont="1" applyAlignment="1">
      <alignment wrapText="1"/>
    </xf>
    <xf numFmtId="166" fontId="21" fillId="2" borderId="1" xfId="49" applyNumberFormat="1" applyFont="1" applyFill="1" applyBorder="1" applyAlignment="1">
      <alignment horizontal="center" vertical="center" wrapText="1"/>
    </xf>
    <xf numFmtId="166" fontId="21" fillId="0" borderId="1" xfId="49" applyNumberFormat="1" applyFont="1" applyBorder="1" applyAlignment="1">
      <alignment horizontal="center" vertical="center" wrapText="1"/>
    </xf>
    <xf numFmtId="0" fontId="15" fillId="0" borderId="0" xfId="28" applyFont="1" applyAlignment="1">
      <alignment horizontal="left" vertical="center"/>
    </xf>
    <xf numFmtId="0" fontId="9" fillId="0" borderId="0" xfId="28" applyFont="1" applyAlignment="1">
      <alignment horizontal="center" vertical="center"/>
    </xf>
    <xf numFmtId="0" fontId="9" fillId="0" borderId="0" xfId="28" applyFont="1"/>
    <xf numFmtId="0" fontId="16" fillId="0" borderId="0" xfId="28" applyFont="1"/>
    <xf numFmtId="0" fontId="17" fillId="0" borderId="0" xfId="28" applyFont="1" applyAlignment="1">
      <alignment horizontal="center" vertical="center" wrapText="1"/>
    </xf>
    <xf numFmtId="0" fontId="11" fillId="0" borderId="0" xfId="28" applyFont="1" applyAlignment="1">
      <alignment horizontal="center" vertical="center" wrapText="1"/>
    </xf>
    <xf numFmtId="0" fontId="9" fillId="0" borderId="0" xfId="28" applyFont="1" applyAlignment="1">
      <alignment horizontal="center" vertical="center" wrapText="1"/>
    </xf>
    <xf numFmtId="0" fontId="14" fillId="0" borderId="0" xfId="25" applyFont="1"/>
    <xf numFmtId="167" fontId="17" fillId="0" borderId="1" xfId="28" applyNumberFormat="1" applyFont="1" applyBorder="1" applyAlignment="1">
      <alignment horizontal="center" vertical="center" wrapText="1"/>
    </xf>
    <xf numFmtId="0" fontId="10" fillId="5" borderId="1" xfId="28" applyFont="1" applyFill="1" applyBorder="1" applyAlignment="1">
      <alignment horizontal="center" vertical="center" wrapText="1"/>
    </xf>
    <xf numFmtId="0" fontId="24" fillId="5" borderId="1" xfId="28" applyFont="1" applyFill="1" applyBorder="1" applyAlignment="1">
      <alignment horizontal="center" vertical="center" wrapText="1"/>
    </xf>
    <xf numFmtId="0" fontId="17" fillId="5" borderId="1" xfId="28" applyFont="1" applyFill="1" applyBorder="1" applyAlignment="1">
      <alignment horizontal="left" vertical="center" wrapText="1"/>
    </xf>
    <xf numFmtId="0" fontId="17" fillId="0" borderId="1" xfId="28" applyFont="1" applyBorder="1" applyAlignment="1">
      <alignment horizontal="left" vertical="center" wrapText="1"/>
    </xf>
    <xf numFmtId="0" fontId="10" fillId="0" borderId="1" xfId="28" applyFont="1" applyBorder="1" applyAlignment="1">
      <alignment horizontal="left" vertical="center" wrapText="1"/>
    </xf>
    <xf numFmtId="0" fontId="17" fillId="0" borderId="1" xfId="50" applyFont="1" applyBorder="1" applyAlignment="1">
      <alignment horizontal="center" vertical="center" wrapText="1"/>
    </xf>
    <xf numFmtId="0" fontId="17" fillId="0" borderId="1" xfId="28" applyFont="1" applyBorder="1" applyAlignment="1">
      <alignment horizontal="center" vertical="center" wrapText="1"/>
    </xf>
    <xf numFmtId="166" fontId="17" fillId="0" borderId="1" xfId="8" applyNumberFormat="1" applyFont="1" applyBorder="1" applyAlignment="1" applyProtection="1">
      <alignment horizontal="center" vertical="center" wrapText="1"/>
    </xf>
    <xf numFmtId="0" fontId="17" fillId="0" borderId="1" xfId="47" applyFont="1" applyBorder="1" applyAlignment="1">
      <alignment horizontal="center" vertical="center" wrapText="1"/>
    </xf>
    <xf numFmtId="0" fontId="9" fillId="6" borderId="0" xfId="28" applyFont="1" applyFill="1" applyAlignment="1">
      <alignment horizontal="center" vertical="center" wrapText="1"/>
    </xf>
    <xf numFmtId="0" fontId="10" fillId="0" borderId="1" xfId="92" applyFont="1" applyBorder="1" applyAlignment="1">
      <alignment horizontal="left" vertical="center" wrapText="1"/>
    </xf>
    <xf numFmtId="0" fontId="17" fillId="0" borderId="1" xfId="93" applyFont="1" applyBorder="1" applyAlignment="1">
      <alignment vertical="center" wrapText="1"/>
    </xf>
    <xf numFmtId="167" fontId="17" fillId="0" borderId="1" xfId="93" applyNumberFormat="1" applyFont="1" applyBorder="1" applyAlignment="1">
      <alignment horizontal="center" vertical="center" wrapText="1"/>
    </xf>
    <xf numFmtId="49" fontId="10" fillId="0" borderId="1" xfId="28" applyNumberFormat="1" applyFont="1" applyBorder="1" applyAlignment="1">
      <alignment horizontal="left" vertical="center" wrapText="1"/>
    </xf>
    <xf numFmtId="49" fontId="17" fillId="0" borderId="1" xfId="28" applyNumberFormat="1" applyFont="1" applyBorder="1" applyAlignment="1">
      <alignment horizontal="left" vertical="center" wrapText="1"/>
    </xf>
    <xf numFmtId="0" fontId="17" fillId="5" borderId="1" xfId="50" applyFont="1" applyFill="1" applyBorder="1" applyAlignment="1">
      <alignment horizontal="center" vertical="center" wrapText="1"/>
    </xf>
    <xf numFmtId="0" fontId="17" fillId="5" borderId="1" xfId="28" applyFont="1" applyFill="1" applyBorder="1" applyAlignment="1">
      <alignment horizontal="center" vertical="center" wrapText="1"/>
    </xf>
    <xf numFmtId="0" fontId="17" fillId="5" borderId="1" xfId="47" applyFont="1" applyFill="1" applyBorder="1" applyAlignment="1">
      <alignment horizontal="center" vertical="center" wrapText="1"/>
    </xf>
    <xf numFmtId="0" fontId="10" fillId="0" borderId="0" xfId="49" applyFont="1" applyAlignment="1">
      <alignment horizontal="center" vertical="top" wrapText="1"/>
    </xf>
    <xf numFmtId="0" fontId="11" fillId="0" borderId="2" xfId="49" applyFont="1" applyBorder="1" applyAlignment="1">
      <alignment horizontal="left" vertical="center" wrapText="1"/>
    </xf>
    <xf numFmtId="0" fontId="11" fillId="0" borderId="3" xfId="49" applyFont="1" applyBorder="1" applyAlignment="1">
      <alignment horizontal="left" vertical="center" wrapText="1"/>
    </xf>
    <xf numFmtId="0" fontId="11" fillId="0" borderId="4" xfId="49" applyFont="1" applyBorder="1" applyAlignment="1">
      <alignment horizontal="left" vertical="center" wrapText="1"/>
    </xf>
    <xf numFmtId="0" fontId="10" fillId="0" borderId="0" xfId="49" applyFont="1" applyAlignment="1">
      <alignment horizontal="center" vertical="center"/>
    </xf>
    <xf numFmtId="0" fontId="11" fillId="0" borderId="1" xfId="49" applyFont="1" applyBorder="1" applyAlignment="1">
      <alignment horizontal="center" vertical="center" wrapText="1"/>
    </xf>
    <xf numFmtId="0" fontId="11" fillId="0" borderId="6" xfId="49" applyFont="1" applyBorder="1" applyAlignment="1">
      <alignment horizontal="center" vertical="center" wrapText="1"/>
    </xf>
    <xf numFmtId="0" fontId="11" fillId="0" borderId="1" xfId="49" applyFont="1" applyBorder="1" applyAlignment="1">
      <alignment horizontal="center" vertical="center"/>
    </xf>
    <xf numFmtId="0" fontId="11" fillId="0" borderId="3" xfId="49" applyFont="1" applyBorder="1" applyAlignment="1">
      <alignment horizontal="center" vertical="center"/>
    </xf>
    <xf numFmtId="0" fontId="11" fillId="0" borderId="4" xfId="49" applyFont="1" applyBorder="1" applyAlignment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</xf>
    <xf numFmtId="0" fontId="11" fillId="4" borderId="1" xfId="20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 applyProtection="1">
      <alignment vertical="center" wrapText="1"/>
    </xf>
    <xf numFmtId="0" fontId="21" fillId="0" borderId="1" xfId="0" applyFont="1" applyBorder="1" applyAlignment="1" applyProtection="1">
      <alignment vertical="center" wrapText="1"/>
    </xf>
    <xf numFmtId="0" fontId="12" fillId="0" borderId="1" xfId="0" applyFont="1" applyBorder="1" applyAlignment="1" applyProtection="1">
      <alignment horizontal="left" vertical="center" wrapText="1"/>
    </xf>
    <xf numFmtId="0" fontId="13" fillId="0" borderId="1" xfId="0" applyFont="1" applyBorder="1" applyAlignment="1" applyProtection="1">
      <alignment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left" vertical="center" wrapText="1"/>
    </xf>
    <xf numFmtId="0" fontId="11" fillId="2" borderId="1" xfId="89" applyFont="1" applyFill="1" applyBorder="1" applyAlignment="1">
      <alignment vertical="center" wrapText="1"/>
    </xf>
    <xf numFmtId="0" fontId="10" fillId="0" borderId="0" xfId="89" applyFont="1" applyAlignment="1">
      <alignment horizontal="center" vertical="center" wrapText="1"/>
    </xf>
    <xf numFmtId="0" fontId="11" fillId="2" borderId="1" xfId="89" applyFont="1" applyFill="1" applyBorder="1" applyAlignment="1">
      <alignment horizontal="center" vertical="center" wrapText="1"/>
    </xf>
    <xf numFmtId="0" fontId="11" fillId="0" borderId="1" xfId="89" applyFont="1" applyBorder="1" applyAlignment="1">
      <alignment horizontal="center" vertical="center"/>
    </xf>
    <xf numFmtId="0" fontId="11" fillId="2" borderId="7" xfId="89" applyFont="1" applyFill="1" applyBorder="1" applyAlignment="1">
      <alignment horizontal="center" vertical="center" wrapText="1"/>
    </xf>
    <xf numFmtId="0" fontId="11" fillId="2" borderId="6" xfId="89" applyFont="1" applyFill="1" applyBorder="1" applyAlignment="1">
      <alignment horizontal="center" vertical="center" wrapText="1"/>
    </xf>
    <xf numFmtId="0" fontId="10" fillId="5" borderId="1" xfId="28" applyFont="1" applyFill="1" applyBorder="1" applyAlignment="1">
      <alignment horizontal="center" vertical="center" wrapText="1"/>
    </xf>
    <xf numFmtId="0" fontId="10" fillId="0" borderId="1" xfId="28" applyFont="1" applyBorder="1" applyAlignment="1">
      <alignment horizontal="center" vertical="center" wrapText="1"/>
    </xf>
    <xf numFmtId="0" fontId="10" fillId="5" borderId="1" xfId="28" applyFont="1" applyFill="1" applyBorder="1" applyAlignment="1">
      <alignment horizontal="left" vertical="center" wrapText="1"/>
    </xf>
    <xf numFmtId="0" fontId="16" fillId="0" borderId="0" xfId="28" applyFont="1" applyBorder="1" applyAlignment="1">
      <alignment horizontal="right" vertical="center" wrapText="1"/>
    </xf>
    <xf numFmtId="0" fontId="10" fillId="0" borderId="0" xfId="28" applyFont="1" applyBorder="1" applyAlignment="1">
      <alignment horizontal="center" vertical="center" wrapText="1"/>
    </xf>
    <xf numFmtId="0" fontId="23" fillId="0" borderId="0" xfId="28" applyFont="1" applyBorder="1" applyAlignment="1">
      <alignment horizontal="center" vertical="center" wrapText="1"/>
    </xf>
    <xf numFmtId="0" fontId="10" fillId="5" borderId="1" xfId="49" applyFont="1" applyFill="1" applyBorder="1" applyAlignment="1">
      <alignment horizontal="center" vertical="center" wrapText="1"/>
    </xf>
  </cellXfs>
  <cellStyles count="94">
    <cellStyle name="Гиперссылка 2" xfId="1"/>
    <cellStyle name="Гиперссылка 2 2" xfId="2"/>
    <cellStyle name="Гиперссылка 2 3" xfId="3"/>
    <cellStyle name="Обычный" xfId="0" builtinId="0"/>
    <cellStyle name="Обычный 10" xfId="4"/>
    <cellStyle name="Обычный 10 2" xfId="5"/>
    <cellStyle name="Обычный 11" xfId="6"/>
    <cellStyle name="Обычный 11 2" xfId="7"/>
    <cellStyle name="Обычный 12" xfId="8"/>
    <cellStyle name="Обычный 12 2" xfId="9"/>
    <cellStyle name="Обычный 13" xfId="10"/>
    <cellStyle name="Обычный 13 2" xfId="11"/>
    <cellStyle name="Обычный 14" xfId="12"/>
    <cellStyle name="Обычный 14 2" xfId="13"/>
    <cellStyle name="Обычный 15" xfId="14"/>
    <cellStyle name="Обычный 15 2" xfId="15"/>
    <cellStyle name="Обычный 16" xfId="16"/>
    <cellStyle name="Обычный 16 2" xfId="17"/>
    <cellStyle name="Обычный 16 3" xfId="18"/>
    <cellStyle name="Обычный 16 4" xfId="19"/>
    <cellStyle name="Обычный 16 4 2" xfId="89"/>
    <cellStyle name="Обычный 17" xfId="20"/>
    <cellStyle name="Обычный 17 2" xfId="21"/>
    <cellStyle name="Обычный 17 3" xfId="22"/>
    <cellStyle name="Обычный 17 4" xfId="23"/>
    <cellStyle name="Обычный 18" xfId="24"/>
    <cellStyle name="Обычный 18 2" xfId="25"/>
    <cellStyle name="Обычный 18 3" xfId="26"/>
    <cellStyle name="Обычный 19" xfId="27"/>
    <cellStyle name="Обычный 2" xfId="28"/>
    <cellStyle name="Обычный 2 2" xfId="29"/>
    <cellStyle name="Обычный 2 2 2" xfId="30"/>
    <cellStyle name="Обычный 2 2 3" xfId="31"/>
    <cellStyle name="Обычный 2 3" xfId="32"/>
    <cellStyle name="Обычный 2 3 2" xfId="33"/>
    <cellStyle name="Обычный 2 3 3" xfId="34"/>
    <cellStyle name="Обычный 2 4" xfId="35"/>
    <cellStyle name="Обычный 2 4 2" xfId="36"/>
    <cellStyle name="Обычный 2 5" xfId="37"/>
    <cellStyle name="Обычный 2 5 2" xfId="38"/>
    <cellStyle name="Обычный 2 6" xfId="39"/>
    <cellStyle name="Обычный 2 6 2" xfId="40"/>
    <cellStyle name="Обычный 2 6 3" xfId="41"/>
    <cellStyle name="Обычный 2 7" xfId="42"/>
    <cellStyle name="Обычный 2 7 2" xfId="43"/>
    <cellStyle name="Обычный 2 7 3" xfId="44"/>
    <cellStyle name="Обычный 2 7 4" xfId="45"/>
    <cellStyle name="Обычный 2 7 5" xfId="46"/>
    <cellStyle name="Обычный 2 7 5 2" xfId="91"/>
    <cellStyle name="Обычный 2 7 5 2 2" xfId="93"/>
    <cellStyle name="Обычный 2 8" xfId="47"/>
    <cellStyle name="Обычный 2 8 2" xfId="48"/>
    <cellStyle name="Обычный 20" xfId="49"/>
    <cellStyle name="Обычный 21" xfId="50"/>
    <cellStyle name="Обычный 21 2" xfId="88"/>
    <cellStyle name="Обычный 3" xfId="51"/>
    <cellStyle name="Обычный 3 2" xfId="52"/>
    <cellStyle name="Обычный 3 2 2" xfId="53"/>
    <cellStyle name="Обычный 3 2 3" xfId="54"/>
    <cellStyle name="Обычный 3 2 3 2" xfId="90"/>
    <cellStyle name="Обычный 3 2 3 2 2" xfId="92"/>
    <cellStyle name="Обычный 3 3" xfId="55"/>
    <cellStyle name="Обычный 4" xfId="56"/>
    <cellStyle name="Обычный 4 2" xfId="57"/>
    <cellStyle name="Обычный 4 2 2" xfId="58"/>
    <cellStyle name="Обычный 4 2 2 2" xfId="59"/>
    <cellStyle name="Обычный 4 2 2 2 2" xfId="60"/>
    <cellStyle name="Обычный 4 2 2 2 3" xfId="61"/>
    <cellStyle name="Обычный 4 2 2 3" xfId="62"/>
    <cellStyle name="Обычный 4 2 2 4" xfId="63"/>
    <cellStyle name="Обычный 4 2 3" xfId="64"/>
    <cellStyle name="Обычный 4 2 4" xfId="65"/>
    <cellStyle name="Обычный 4 3" xfId="66"/>
    <cellStyle name="Обычный 4 4" xfId="67"/>
    <cellStyle name="Обычный 5" xfId="68"/>
    <cellStyle name="Обычный 5 2" xfId="69"/>
    <cellStyle name="Обычный 6" xfId="70"/>
    <cellStyle name="Обычный 6 2" xfId="71"/>
    <cellStyle name="Обычный 7" xfId="72"/>
    <cellStyle name="Обычный 7 2" xfId="73"/>
    <cellStyle name="Обычный 8" xfId="74"/>
    <cellStyle name="Обычный 8 2" xfId="75"/>
    <cellStyle name="Обычный 9" xfId="76"/>
    <cellStyle name="Обычный 9 2" xfId="77"/>
    <cellStyle name="Обычный 9 2 2" xfId="78"/>
    <cellStyle name="Обычный 9 3" xfId="79"/>
    <cellStyle name="Стиль 1" xfId="80"/>
    <cellStyle name="Финансовый 2" xfId="81"/>
    <cellStyle name="Финансовый 2 2" xfId="82"/>
    <cellStyle name="Финансовый 2 2 2" xfId="83"/>
    <cellStyle name="Финансовый 2 3" xfId="84"/>
    <cellStyle name="Финансовый 2 4" xfId="85"/>
    <cellStyle name="Финансовый 3" xfId="86"/>
    <cellStyle name="Финансовый 3 2" xfId="87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</a:gradFill>
      </a:fillStyleLst>
      <a:lnStyleLst>
        <a:ln w="9525">
          <a:prstDash val="solid"/>
        </a:ln>
        <a:ln w="25400">
          <a:prstDash val="solid"/>
        </a:ln>
        <a:ln w="38100"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P11"/>
  <sheetViews>
    <sheetView view="pageBreakPreview" zoomScale="80" zoomScaleSheetLayoutView="80" workbookViewId="0">
      <selection activeCell="X8" sqref="X8"/>
    </sheetView>
  </sheetViews>
  <sheetFormatPr defaultColWidth="9.140625" defaultRowHeight="15"/>
  <cols>
    <col min="1" max="1" width="5.42578125" style="3" customWidth="1"/>
    <col min="2" max="2" width="36.42578125" style="3" customWidth="1"/>
    <col min="3" max="3" width="14.140625" style="3" customWidth="1"/>
    <col min="4" max="4" width="12.85546875" style="3" customWidth="1"/>
    <col min="5" max="5" width="9.85546875" style="3" customWidth="1"/>
    <col min="6" max="6" width="11.42578125" style="3" customWidth="1"/>
    <col min="7" max="7" width="9.42578125" style="3" customWidth="1"/>
    <col min="8" max="8" width="10.140625" style="3" customWidth="1"/>
    <col min="9" max="9" width="8.5703125" style="3" customWidth="1"/>
    <col min="10" max="10" width="9.7109375" style="3" customWidth="1"/>
    <col min="11" max="11" width="9.140625" style="3" customWidth="1"/>
    <col min="12" max="12" width="8.5703125" style="3" customWidth="1"/>
    <col min="13" max="13" width="10.5703125" style="3" customWidth="1"/>
    <col min="14" max="14" width="9" style="3" customWidth="1"/>
    <col min="15" max="15" width="10" style="4" customWidth="1"/>
    <col min="16" max="16" width="12.140625" style="3" customWidth="1"/>
    <col min="17" max="17" width="9.140625" style="3" bestFit="1" customWidth="1"/>
    <col min="18" max="16384" width="9.140625" style="3"/>
  </cols>
  <sheetData>
    <row r="1" spans="1:16" ht="15.75">
      <c r="A1" s="2" t="str">
        <f>HYPERLINK("#Оглавление!A1", "Назад в оглавление")</f>
        <v>Назад в оглавление</v>
      </c>
      <c r="B1" s="1"/>
      <c r="C1" s="1"/>
      <c r="D1" s="1"/>
    </row>
    <row r="2" spans="1:16" ht="37.5" customHeight="1">
      <c r="A2" s="98" t="s">
        <v>241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</row>
    <row r="3" spans="1:16" ht="15.75">
      <c r="A3" s="2"/>
      <c r="B3" s="1"/>
      <c r="C3" s="1"/>
      <c r="D3" s="1"/>
    </row>
    <row r="4" spans="1:16" s="5" customFormat="1" ht="33.75" customHeight="1">
      <c r="A4" s="102" t="s">
        <v>26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1:16" s="7" customFormat="1" ht="33.75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s="7" customFormat="1" ht="27" customHeight="1">
      <c r="A6" s="103" t="s">
        <v>2</v>
      </c>
      <c r="B6" s="103" t="s">
        <v>3</v>
      </c>
      <c r="C6" s="103" t="s">
        <v>4</v>
      </c>
      <c r="D6" s="103" t="s">
        <v>5</v>
      </c>
      <c r="E6" s="105" t="s">
        <v>6</v>
      </c>
      <c r="F6" s="106"/>
      <c r="G6" s="106"/>
      <c r="H6" s="106"/>
      <c r="I6" s="106"/>
      <c r="J6" s="106"/>
      <c r="K6" s="106"/>
      <c r="L6" s="106"/>
      <c r="M6" s="106"/>
      <c r="N6" s="106"/>
      <c r="O6" s="107"/>
      <c r="P6" s="103" t="s">
        <v>27</v>
      </c>
    </row>
    <row r="7" spans="1:16" s="7" customFormat="1" ht="52.5" customHeight="1">
      <c r="A7" s="104"/>
      <c r="B7" s="104"/>
      <c r="C7" s="104"/>
      <c r="D7" s="104"/>
      <c r="E7" s="8" t="s">
        <v>7</v>
      </c>
      <c r="F7" s="8" t="s">
        <v>8</v>
      </c>
      <c r="G7" s="8" t="s">
        <v>9</v>
      </c>
      <c r="H7" s="8" t="s">
        <v>10</v>
      </c>
      <c r="I7" s="8" t="s">
        <v>11</v>
      </c>
      <c r="J7" s="8" t="s">
        <v>12</v>
      </c>
      <c r="K7" s="8" t="s">
        <v>13</v>
      </c>
      <c r="L7" s="8" t="s">
        <v>14</v>
      </c>
      <c r="M7" s="8" t="s">
        <v>15</v>
      </c>
      <c r="N7" s="8" t="s">
        <v>16</v>
      </c>
      <c r="O7" s="8" t="s">
        <v>17</v>
      </c>
      <c r="P7" s="104"/>
    </row>
    <row r="8" spans="1:16" s="7" customFormat="1" ht="33" customHeigh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</row>
    <row r="9" spans="1:16" s="7" customFormat="1" ht="54.75" customHeight="1">
      <c r="A9" s="9" t="s">
        <v>1</v>
      </c>
      <c r="B9" s="99" t="s">
        <v>18</v>
      </c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1"/>
    </row>
    <row r="10" spans="1:16" s="7" customFormat="1" ht="90" hidden="1">
      <c r="A10" s="10" t="s">
        <v>19</v>
      </c>
      <c r="B10" s="11" t="s">
        <v>20</v>
      </c>
      <c r="C10" s="12" t="s">
        <v>21</v>
      </c>
      <c r="D10" s="12" t="s">
        <v>22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4"/>
    </row>
    <row r="11" spans="1:16" s="7" customFormat="1" ht="201" customHeight="1">
      <c r="A11" s="10" t="s">
        <v>19</v>
      </c>
      <c r="B11" s="15" t="s">
        <v>23</v>
      </c>
      <c r="C11" s="16" t="s">
        <v>24</v>
      </c>
      <c r="D11" s="17" t="s">
        <v>22</v>
      </c>
      <c r="E11" s="13" t="s">
        <v>25</v>
      </c>
      <c r="F11" s="13">
        <v>1.5152000000000001</v>
      </c>
      <c r="G11" s="13">
        <v>1.5152000000000001</v>
      </c>
      <c r="H11" s="13">
        <v>1.5152000000000001</v>
      </c>
      <c r="I11" s="13">
        <v>1.5152000000000001</v>
      </c>
      <c r="J11" s="13">
        <v>1.5152000000000001</v>
      </c>
      <c r="K11" s="13">
        <v>1.5152000000000001</v>
      </c>
      <c r="L11" s="13">
        <v>1.5152000000000001</v>
      </c>
      <c r="M11" s="13">
        <v>1.5152000000000001</v>
      </c>
      <c r="N11" s="13">
        <v>1.5152000000000001</v>
      </c>
      <c r="O11" s="13">
        <v>1.5152000000000001</v>
      </c>
      <c r="P11" s="13">
        <v>1.5152000000000001</v>
      </c>
    </row>
  </sheetData>
  <mergeCells count="9">
    <mergeCell ref="A2:P2"/>
    <mergeCell ref="B9:P9"/>
    <mergeCell ref="A4:P4"/>
    <mergeCell ref="A6:A7"/>
    <mergeCell ref="B6:B7"/>
    <mergeCell ref="C6:C7"/>
    <mergeCell ref="D6:D7"/>
    <mergeCell ref="E6:O6"/>
    <mergeCell ref="P6:P7"/>
  </mergeCells>
  <pageMargins left="0.39370078740157483" right="0.39370078740157483" top="1.1811023622047245" bottom="0.59055118110236227" header="0.31496062992125984" footer="0.31496062992125984"/>
  <pageSetup paperSize="9" scale="74" firstPageNumber="21" orientation="landscape" useFirstPageNumber="1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R42"/>
  <sheetViews>
    <sheetView topLeftCell="A25" workbookViewId="0">
      <selection activeCell="H2" sqref="H1:H1048576"/>
    </sheetView>
  </sheetViews>
  <sheetFormatPr defaultColWidth="9.140625" defaultRowHeight="15"/>
  <cols>
    <col min="1" max="1" width="7.85546875" style="27" customWidth="1"/>
    <col min="2" max="2" width="41.42578125" style="27" hidden="1" customWidth="1"/>
    <col min="3" max="3" width="62" style="27" customWidth="1"/>
    <col min="4" max="4" width="7.140625" style="27" customWidth="1"/>
    <col min="5" max="5" width="10.85546875" style="27" customWidth="1"/>
    <col min="6" max="6" width="18.7109375" style="27" customWidth="1"/>
    <col min="7" max="7" width="7.42578125" style="27" customWidth="1"/>
    <col min="8" max="11" width="13.42578125" style="27" customWidth="1"/>
    <col min="12" max="12" width="11.42578125" style="27" customWidth="1"/>
    <col min="13" max="13" width="14.28515625" style="27" customWidth="1"/>
    <col min="14" max="14" width="13.7109375" style="27" customWidth="1"/>
    <col min="15" max="15" width="17.85546875" style="27" customWidth="1"/>
    <col min="16" max="16" width="27" style="27" customWidth="1"/>
    <col min="17" max="17" width="7.7109375" style="28" customWidth="1"/>
    <col min="18" max="18" width="26.7109375" style="27" customWidth="1"/>
    <col min="19" max="16384" width="9.140625" style="27"/>
  </cols>
  <sheetData>
    <row r="1" spans="1:18" s="21" customFormat="1" ht="18.75">
      <c r="A1" s="108" t="s">
        <v>28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8"/>
      <c r="P1" s="18"/>
      <c r="Q1" s="19"/>
      <c r="R1" s="20"/>
    </row>
    <row r="2" spans="1:18" s="26" customFormat="1" ht="15.7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3"/>
      <c r="O2" s="23"/>
      <c r="P2" s="23"/>
      <c r="Q2" s="24"/>
      <c r="R2" s="25"/>
    </row>
    <row r="3" spans="1:18" ht="24.75" customHeight="1">
      <c r="A3" s="109" t="s">
        <v>2</v>
      </c>
      <c r="B3" s="109" t="s">
        <v>29</v>
      </c>
      <c r="C3" s="109" t="s">
        <v>29</v>
      </c>
      <c r="D3" s="110" t="s">
        <v>30</v>
      </c>
      <c r="E3" s="110"/>
      <c r="F3" s="110"/>
      <c r="G3" s="110"/>
      <c r="H3" s="109"/>
      <c r="I3" s="109"/>
      <c r="J3" s="109"/>
      <c r="K3" s="109"/>
      <c r="L3" s="109"/>
      <c r="M3" s="109"/>
      <c r="N3" s="109" t="s">
        <v>31</v>
      </c>
    </row>
    <row r="4" spans="1:18" ht="23.25" customHeight="1">
      <c r="A4" s="109"/>
      <c r="B4" s="109"/>
      <c r="C4" s="109"/>
      <c r="D4" s="110" t="s">
        <v>32</v>
      </c>
      <c r="E4" s="110"/>
      <c r="F4" s="110"/>
      <c r="G4" s="110"/>
      <c r="H4" s="29" t="s">
        <v>33</v>
      </c>
      <c r="I4" s="29" t="s">
        <v>34</v>
      </c>
      <c r="J4" s="29" t="s">
        <v>35</v>
      </c>
      <c r="K4" s="29" t="s">
        <v>36</v>
      </c>
      <c r="L4" s="29" t="s">
        <v>37</v>
      </c>
      <c r="M4" s="29" t="s">
        <v>38</v>
      </c>
      <c r="N4" s="109"/>
    </row>
    <row r="5" spans="1:18" ht="15.75">
      <c r="A5" s="29">
        <v>1</v>
      </c>
      <c r="B5" s="29">
        <v>2</v>
      </c>
      <c r="C5" s="29">
        <v>2</v>
      </c>
      <c r="D5" s="29">
        <v>3</v>
      </c>
      <c r="E5" s="29">
        <v>4</v>
      </c>
      <c r="F5" s="29">
        <v>5</v>
      </c>
      <c r="G5" s="29">
        <v>6</v>
      </c>
      <c r="H5" s="29">
        <v>7</v>
      </c>
      <c r="I5" s="29">
        <v>8</v>
      </c>
      <c r="J5" s="29">
        <v>9</v>
      </c>
      <c r="K5" s="29">
        <v>10</v>
      </c>
      <c r="L5" s="29">
        <v>11</v>
      </c>
      <c r="M5" s="29">
        <v>12</v>
      </c>
      <c r="N5" s="29">
        <v>13</v>
      </c>
    </row>
    <row r="6" spans="1:18" ht="27" customHeight="1">
      <c r="A6" s="29" t="s">
        <v>1</v>
      </c>
      <c r="B6" s="112" t="s">
        <v>18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30"/>
    </row>
    <row r="7" spans="1:18" ht="27" hidden="1" customHeight="1">
      <c r="A7" s="31" t="s">
        <v>19</v>
      </c>
      <c r="B7" s="113" t="s">
        <v>39</v>
      </c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</row>
    <row r="8" spans="1:18" ht="15.75" hidden="1" customHeight="1">
      <c r="A8" s="32"/>
      <c r="B8" s="114" t="s">
        <v>39</v>
      </c>
      <c r="C8" s="33" t="s">
        <v>40</v>
      </c>
      <c r="D8" s="33"/>
      <c r="E8" s="33"/>
      <c r="F8" s="33"/>
      <c r="G8" s="33"/>
      <c r="H8" s="34"/>
      <c r="I8" s="31"/>
      <c r="J8" s="31"/>
      <c r="K8" s="31"/>
      <c r="L8" s="31"/>
      <c r="M8" s="31"/>
      <c r="N8" s="35"/>
    </row>
    <row r="9" spans="1:18" ht="31.5" hidden="1">
      <c r="A9" s="32"/>
      <c r="B9" s="114"/>
      <c r="C9" s="33" t="s">
        <v>41</v>
      </c>
      <c r="D9" s="36"/>
      <c r="E9" s="36"/>
      <c r="F9" s="36"/>
      <c r="G9" s="36"/>
      <c r="H9" s="37"/>
      <c r="I9" s="37"/>
      <c r="J9" s="37"/>
      <c r="K9" s="37"/>
      <c r="L9" s="37"/>
      <c r="M9" s="37"/>
      <c r="N9" s="38"/>
    </row>
    <row r="10" spans="1:18" ht="31.5" hidden="1">
      <c r="A10" s="32"/>
      <c r="B10" s="114"/>
      <c r="C10" s="33" t="s">
        <v>42</v>
      </c>
      <c r="D10" s="33"/>
      <c r="E10" s="33"/>
      <c r="F10" s="33"/>
      <c r="G10" s="33"/>
      <c r="H10" s="31"/>
      <c r="I10" s="31"/>
      <c r="J10" s="31"/>
      <c r="K10" s="31"/>
      <c r="L10" s="31"/>
      <c r="M10" s="31"/>
      <c r="N10" s="35"/>
    </row>
    <row r="11" spans="1:18" ht="15.75" hidden="1">
      <c r="A11" s="32"/>
      <c r="B11" s="114"/>
      <c r="C11" s="39" t="s">
        <v>43</v>
      </c>
      <c r="D11" s="33"/>
      <c r="E11" s="33"/>
      <c r="F11" s="33"/>
      <c r="G11" s="33"/>
      <c r="H11" s="31"/>
      <c r="I11" s="31"/>
      <c r="J11" s="31"/>
      <c r="K11" s="31"/>
      <c r="L11" s="31"/>
      <c r="M11" s="31"/>
      <c r="N11" s="35"/>
    </row>
    <row r="12" spans="1:18" ht="63" hidden="1">
      <c r="A12" s="32"/>
      <c r="B12" s="40"/>
      <c r="C12" s="33" t="s">
        <v>44</v>
      </c>
      <c r="D12" s="33"/>
      <c r="E12" s="33"/>
      <c r="F12" s="33"/>
      <c r="G12" s="33"/>
      <c r="H12" s="31"/>
      <c r="I12" s="31"/>
      <c r="J12" s="31"/>
      <c r="K12" s="31"/>
      <c r="L12" s="31"/>
      <c r="M12" s="31"/>
      <c r="N12" s="35"/>
    </row>
    <row r="13" spans="1:18" ht="47.25" hidden="1">
      <c r="A13" s="32"/>
      <c r="B13" s="40"/>
      <c r="C13" s="33" t="s">
        <v>45</v>
      </c>
      <c r="D13" s="33"/>
      <c r="E13" s="33"/>
      <c r="F13" s="33"/>
      <c r="G13" s="33"/>
      <c r="H13" s="31"/>
      <c r="I13" s="31"/>
      <c r="J13" s="31"/>
      <c r="K13" s="31"/>
      <c r="L13" s="31"/>
      <c r="M13" s="31"/>
      <c r="N13" s="35"/>
    </row>
    <row r="14" spans="1:18" ht="31.5" hidden="1">
      <c r="A14" s="32"/>
      <c r="B14" s="40"/>
      <c r="C14" s="33" t="s">
        <v>46</v>
      </c>
      <c r="D14" s="33"/>
      <c r="E14" s="33"/>
      <c r="F14" s="33"/>
      <c r="G14" s="33"/>
      <c r="H14" s="31"/>
      <c r="I14" s="31"/>
      <c r="J14" s="31"/>
      <c r="K14" s="31"/>
      <c r="L14" s="31"/>
      <c r="M14" s="31"/>
      <c r="N14" s="35"/>
    </row>
    <row r="15" spans="1:18" ht="15.75" hidden="1">
      <c r="A15" s="32"/>
      <c r="B15" s="40"/>
      <c r="C15" s="33" t="s">
        <v>47</v>
      </c>
      <c r="D15" s="33"/>
      <c r="E15" s="33"/>
      <c r="F15" s="33"/>
      <c r="G15" s="33"/>
      <c r="H15" s="31"/>
      <c r="I15" s="31"/>
      <c r="J15" s="31"/>
      <c r="K15" s="31"/>
      <c r="L15" s="31"/>
      <c r="M15" s="31"/>
      <c r="N15" s="35"/>
    </row>
    <row r="16" spans="1:18" ht="45" hidden="1" customHeight="1">
      <c r="A16" s="31" t="s">
        <v>48</v>
      </c>
      <c r="B16" s="113" t="s">
        <v>49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</row>
    <row r="17" spans="1:15" ht="15.75" hidden="1" customHeight="1">
      <c r="A17" s="32"/>
      <c r="B17" s="114" t="s">
        <v>49</v>
      </c>
      <c r="C17" s="33" t="s">
        <v>40</v>
      </c>
      <c r="D17" s="33"/>
      <c r="E17" s="33"/>
      <c r="F17" s="33"/>
      <c r="G17" s="33"/>
      <c r="H17" s="34"/>
      <c r="I17" s="31"/>
      <c r="J17" s="31"/>
      <c r="K17" s="31"/>
      <c r="L17" s="31"/>
      <c r="M17" s="31"/>
      <c r="N17" s="35"/>
    </row>
    <row r="18" spans="1:15" ht="31.5" hidden="1">
      <c r="A18" s="32"/>
      <c r="B18" s="114"/>
      <c r="C18" s="33" t="s">
        <v>41</v>
      </c>
      <c r="D18" s="33"/>
      <c r="E18" s="33"/>
      <c r="F18" s="33"/>
      <c r="G18" s="33"/>
      <c r="H18" s="34"/>
      <c r="I18" s="31"/>
      <c r="J18" s="31"/>
      <c r="K18" s="31"/>
      <c r="L18" s="31"/>
      <c r="M18" s="31"/>
      <c r="N18" s="35"/>
    </row>
    <row r="19" spans="1:15" ht="31.5" hidden="1">
      <c r="A19" s="32"/>
      <c r="B19" s="114"/>
      <c r="C19" s="33" t="s">
        <v>42</v>
      </c>
      <c r="D19" s="33"/>
      <c r="E19" s="33"/>
      <c r="F19" s="33"/>
      <c r="G19" s="33"/>
      <c r="H19" s="31"/>
      <c r="I19" s="31"/>
      <c r="J19" s="31"/>
      <c r="K19" s="31"/>
      <c r="L19" s="31"/>
      <c r="M19" s="31"/>
      <c r="N19" s="35"/>
    </row>
    <row r="20" spans="1:15" ht="15.75" hidden="1">
      <c r="A20" s="32"/>
      <c r="B20" s="114"/>
      <c r="C20" s="39" t="s">
        <v>43</v>
      </c>
      <c r="D20" s="33"/>
      <c r="E20" s="33"/>
      <c r="F20" s="33"/>
      <c r="G20" s="33"/>
      <c r="H20" s="31"/>
      <c r="I20" s="31"/>
      <c r="J20" s="31"/>
      <c r="K20" s="31"/>
      <c r="L20" s="31"/>
      <c r="M20" s="31"/>
      <c r="N20" s="35"/>
    </row>
    <row r="21" spans="1:15" ht="63" hidden="1">
      <c r="A21" s="32"/>
      <c r="B21" s="114"/>
      <c r="C21" s="33" t="s">
        <v>44</v>
      </c>
      <c r="D21" s="33"/>
      <c r="E21" s="33"/>
      <c r="F21" s="33"/>
      <c r="G21" s="33"/>
      <c r="H21" s="31"/>
      <c r="I21" s="31"/>
      <c r="J21" s="31"/>
      <c r="K21" s="31"/>
      <c r="L21" s="31"/>
      <c r="M21" s="31"/>
      <c r="N21" s="35"/>
    </row>
    <row r="22" spans="1:15" ht="54" hidden="1" customHeight="1">
      <c r="A22" s="32"/>
      <c r="B22" s="114"/>
      <c r="C22" s="33" t="s">
        <v>45</v>
      </c>
      <c r="D22" s="33"/>
      <c r="E22" s="33"/>
      <c r="F22" s="33"/>
      <c r="G22" s="33"/>
      <c r="H22" s="31"/>
      <c r="I22" s="31"/>
      <c r="J22" s="31"/>
      <c r="K22" s="31"/>
      <c r="L22" s="31"/>
      <c r="M22" s="31"/>
      <c r="N22" s="35"/>
    </row>
    <row r="23" spans="1:15" ht="31.5" hidden="1">
      <c r="A23" s="32"/>
      <c r="B23" s="114"/>
      <c r="C23" s="33" t="s">
        <v>46</v>
      </c>
      <c r="D23" s="33"/>
      <c r="E23" s="33"/>
      <c r="F23" s="33"/>
      <c r="G23" s="33"/>
      <c r="H23" s="31"/>
      <c r="I23" s="31"/>
      <c r="J23" s="31"/>
      <c r="K23" s="31"/>
      <c r="L23" s="31"/>
      <c r="M23" s="31"/>
      <c r="N23" s="35"/>
    </row>
    <row r="24" spans="1:15" ht="24" hidden="1" customHeight="1">
      <c r="A24" s="32"/>
      <c r="B24" s="114"/>
      <c r="C24" s="33" t="s">
        <v>47</v>
      </c>
      <c r="D24" s="33"/>
      <c r="E24" s="33"/>
      <c r="F24" s="33"/>
      <c r="G24" s="33"/>
      <c r="H24" s="31"/>
      <c r="I24" s="31"/>
      <c r="J24" s="31"/>
      <c r="K24" s="31"/>
      <c r="L24" s="31"/>
      <c r="M24" s="31"/>
      <c r="N24" s="35"/>
    </row>
    <row r="25" spans="1:15" ht="48.75" customHeight="1">
      <c r="A25" s="31" t="s">
        <v>19</v>
      </c>
      <c r="B25" s="113" t="s">
        <v>50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</row>
    <row r="26" spans="1:15" ht="30.75" hidden="1" customHeight="1">
      <c r="A26" s="115"/>
      <c r="B26" s="114" t="s">
        <v>51</v>
      </c>
      <c r="C26" s="116" t="s">
        <v>40</v>
      </c>
      <c r="D26" s="31">
        <v>828</v>
      </c>
      <c r="E26" s="31" t="s">
        <v>52</v>
      </c>
      <c r="F26" s="31" t="s">
        <v>53</v>
      </c>
      <c r="G26" s="31">
        <v>500</v>
      </c>
      <c r="H26" s="34"/>
      <c r="I26" s="34"/>
      <c r="J26" s="34"/>
      <c r="K26" s="31"/>
      <c r="L26" s="31"/>
      <c r="M26" s="31"/>
      <c r="N26" s="34">
        <f>SUM(H26:M26)</f>
        <v>0</v>
      </c>
    </row>
    <row r="27" spans="1:15" ht="45.75" customHeight="1">
      <c r="A27" s="115"/>
      <c r="B27" s="114"/>
      <c r="C27" s="116"/>
      <c r="D27" s="41">
        <v>828</v>
      </c>
      <c r="E27" s="41" t="s">
        <v>52</v>
      </c>
      <c r="F27" s="41" t="s">
        <v>54</v>
      </c>
      <c r="G27" s="41">
        <v>500</v>
      </c>
      <c r="H27" s="34">
        <f>27859.1+1778.3</f>
        <v>29637.399999999998</v>
      </c>
      <c r="I27" s="34">
        <f>26694+3640.1</f>
        <v>30334.1</v>
      </c>
      <c r="J27" s="34">
        <f>78343.3+17197.3</f>
        <v>95540.6</v>
      </c>
      <c r="K27" s="34">
        <f>79179.2+17380.8</f>
        <v>96560</v>
      </c>
      <c r="L27" s="31"/>
      <c r="M27" s="31"/>
      <c r="N27" s="34">
        <f>H27+I27+J27+K27</f>
        <v>252072.1</v>
      </c>
    </row>
    <row r="28" spans="1:15" ht="39" hidden="1" customHeight="1">
      <c r="A28" s="115"/>
      <c r="B28" s="114"/>
      <c r="C28" s="117" t="s">
        <v>41</v>
      </c>
      <c r="D28" s="31">
        <v>828</v>
      </c>
      <c r="E28" s="31" t="s">
        <v>52</v>
      </c>
      <c r="F28" s="31" t="s">
        <v>53</v>
      </c>
      <c r="G28" s="31">
        <v>500</v>
      </c>
      <c r="H28" s="42"/>
      <c r="I28" s="42"/>
      <c r="J28" s="42"/>
      <c r="K28" s="42"/>
      <c r="L28" s="31"/>
      <c r="M28" s="31"/>
      <c r="N28" s="34">
        <f t="shared" ref="N28:N41" si="0">H28+I28+J28+K28</f>
        <v>0</v>
      </c>
      <c r="O28" s="43">
        <f>N26-N28</f>
        <v>0</v>
      </c>
    </row>
    <row r="29" spans="1:15" ht="39" customHeight="1">
      <c r="A29" s="115"/>
      <c r="B29" s="114"/>
      <c r="C29" s="117"/>
      <c r="D29" s="41">
        <v>828</v>
      </c>
      <c r="E29" s="41" t="s">
        <v>52</v>
      </c>
      <c r="F29" s="41" t="s">
        <v>54</v>
      </c>
      <c r="G29" s="41">
        <v>500</v>
      </c>
      <c r="H29" s="42">
        <v>27859.1</v>
      </c>
      <c r="I29" s="42">
        <v>26694</v>
      </c>
      <c r="J29" s="42">
        <v>78343.3</v>
      </c>
      <c r="K29" s="42">
        <v>79179.199999999997</v>
      </c>
      <c r="L29" s="31"/>
      <c r="M29" s="31"/>
      <c r="N29" s="34">
        <f t="shared" si="0"/>
        <v>212075.59999999998</v>
      </c>
      <c r="O29" s="43"/>
    </row>
    <row r="30" spans="1:15" ht="38.25" customHeight="1">
      <c r="A30" s="32"/>
      <c r="B30" s="114"/>
      <c r="C30" s="33" t="s">
        <v>42</v>
      </c>
      <c r="D30" s="33"/>
      <c r="E30" s="33"/>
      <c r="F30" s="33"/>
      <c r="G30" s="33"/>
      <c r="H30" s="31"/>
      <c r="I30" s="31"/>
      <c r="J30" s="31"/>
      <c r="K30" s="31"/>
      <c r="L30" s="31"/>
      <c r="M30" s="31"/>
      <c r="N30" s="34"/>
    </row>
    <row r="31" spans="1:15" ht="23.25" customHeight="1">
      <c r="A31" s="32"/>
      <c r="B31" s="114"/>
      <c r="C31" s="39" t="s">
        <v>43</v>
      </c>
      <c r="D31" s="33"/>
      <c r="E31" s="33"/>
      <c r="F31" s="33"/>
      <c r="G31" s="33"/>
      <c r="H31" s="42">
        <f>H27</f>
        <v>29637.399999999998</v>
      </c>
      <c r="I31" s="42">
        <f>I27</f>
        <v>30334.1</v>
      </c>
      <c r="J31" s="42">
        <f>J27</f>
        <v>95540.6</v>
      </c>
      <c r="K31" s="42">
        <f>K27</f>
        <v>96560</v>
      </c>
      <c r="L31" s="31"/>
      <c r="M31" s="31"/>
      <c r="N31" s="34">
        <f t="shared" si="0"/>
        <v>252072.1</v>
      </c>
    </row>
    <row r="32" spans="1:15" ht="69.75" customHeight="1">
      <c r="A32" s="32"/>
      <c r="B32" s="114"/>
      <c r="C32" s="33" t="s">
        <v>44</v>
      </c>
      <c r="D32" s="33"/>
      <c r="E32" s="33"/>
      <c r="F32" s="33"/>
      <c r="G32" s="33"/>
      <c r="H32" s="31"/>
      <c r="I32" s="31"/>
      <c r="J32" s="31"/>
      <c r="K32" s="31"/>
      <c r="L32" s="37"/>
      <c r="M32" s="37"/>
      <c r="N32" s="34"/>
    </row>
    <row r="33" spans="1:14" ht="55.5" customHeight="1">
      <c r="A33" s="32"/>
      <c r="B33" s="114"/>
      <c r="C33" s="33" t="s">
        <v>45</v>
      </c>
      <c r="D33" s="33"/>
      <c r="E33" s="33"/>
      <c r="F33" s="33"/>
      <c r="G33" s="33"/>
      <c r="H33" s="31"/>
      <c r="I33" s="31"/>
      <c r="J33" s="31"/>
      <c r="K33" s="31"/>
      <c r="L33" s="31"/>
      <c r="M33" s="31"/>
      <c r="N33" s="34"/>
    </row>
    <row r="34" spans="1:14" ht="27" customHeight="1">
      <c r="A34" s="32"/>
      <c r="B34" s="114"/>
      <c r="C34" s="33" t="s">
        <v>46</v>
      </c>
      <c r="D34" s="33"/>
      <c r="E34" s="33"/>
      <c r="F34" s="33"/>
      <c r="G34" s="33"/>
      <c r="H34" s="42">
        <f>2230.8+H31</f>
        <v>31868.199999999997</v>
      </c>
      <c r="I34" s="42">
        <f>2283.2+I31</f>
        <v>32617.3</v>
      </c>
      <c r="J34" s="42">
        <f>6098.3+J31</f>
        <v>101638.90000000001</v>
      </c>
      <c r="K34" s="42">
        <f>6163.4+K31</f>
        <v>102723.4</v>
      </c>
      <c r="L34" s="31"/>
      <c r="M34" s="31"/>
      <c r="N34" s="34">
        <f t="shared" si="0"/>
        <v>268847.80000000005</v>
      </c>
    </row>
    <row r="35" spans="1:14" ht="22.5" customHeight="1">
      <c r="A35" s="32"/>
      <c r="B35" s="114"/>
      <c r="C35" s="33" t="s">
        <v>47</v>
      </c>
      <c r="D35" s="33"/>
      <c r="E35" s="33"/>
      <c r="F35" s="33"/>
      <c r="G35" s="33"/>
      <c r="H35" s="31"/>
      <c r="I35" s="31"/>
      <c r="J35" s="31"/>
      <c r="K35" s="31"/>
      <c r="L35" s="31"/>
      <c r="M35" s="31"/>
      <c r="N35" s="34"/>
    </row>
    <row r="36" spans="1:14" ht="26.25" hidden="1" customHeight="1">
      <c r="A36" s="44" t="s">
        <v>55</v>
      </c>
      <c r="B36" s="45"/>
      <c r="C36" s="39" t="s">
        <v>56</v>
      </c>
      <c r="D36" s="39"/>
      <c r="E36" s="39"/>
      <c r="F36" s="39"/>
      <c r="G36" s="39"/>
      <c r="H36" s="46"/>
      <c r="I36" s="46"/>
      <c r="J36" s="46"/>
      <c r="K36" s="46"/>
      <c r="L36" s="46"/>
      <c r="M36" s="46"/>
      <c r="N36" s="34">
        <f t="shared" si="0"/>
        <v>0</v>
      </c>
    </row>
    <row r="37" spans="1:14" ht="23.25" customHeight="1">
      <c r="A37" s="32"/>
      <c r="B37" s="45"/>
      <c r="C37" s="48" t="s">
        <v>57</v>
      </c>
      <c r="D37" s="33"/>
      <c r="E37" s="33"/>
      <c r="F37" s="33"/>
      <c r="G37" s="33"/>
      <c r="H37" s="49">
        <f>H41</f>
        <v>31868.199999999997</v>
      </c>
      <c r="I37" s="49">
        <f>I41</f>
        <v>32617.3</v>
      </c>
      <c r="J37" s="49">
        <f>J41</f>
        <v>101638.90000000001</v>
      </c>
      <c r="K37" s="49">
        <f>K41</f>
        <v>102723.4</v>
      </c>
      <c r="L37" s="31"/>
      <c r="M37" s="31"/>
      <c r="N37" s="49">
        <f t="shared" si="0"/>
        <v>268847.80000000005</v>
      </c>
    </row>
    <row r="38" spans="1:14" ht="20.25" customHeight="1">
      <c r="A38" s="32"/>
      <c r="B38" s="45"/>
      <c r="C38" s="33" t="s">
        <v>58</v>
      </c>
      <c r="D38" s="33"/>
      <c r="E38" s="33"/>
      <c r="F38" s="33"/>
      <c r="G38" s="33"/>
      <c r="H38" s="31"/>
      <c r="I38" s="31"/>
      <c r="J38" s="31"/>
      <c r="K38" s="31"/>
      <c r="L38" s="31"/>
      <c r="M38" s="31"/>
      <c r="N38" s="34"/>
    </row>
    <row r="39" spans="1:14" ht="26.25" customHeight="1">
      <c r="A39" s="32"/>
      <c r="B39" s="45"/>
      <c r="C39" s="33" t="s">
        <v>59</v>
      </c>
      <c r="D39" s="33"/>
      <c r="E39" s="33"/>
      <c r="F39" s="33"/>
      <c r="G39" s="33"/>
      <c r="H39" s="34">
        <f>H27</f>
        <v>29637.399999999998</v>
      </c>
      <c r="I39" s="34">
        <f>I27</f>
        <v>30334.1</v>
      </c>
      <c r="J39" s="34">
        <f>J27</f>
        <v>95540.6</v>
      </c>
      <c r="K39" s="34">
        <f>K27</f>
        <v>96560</v>
      </c>
      <c r="L39" s="31"/>
      <c r="M39" s="31"/>
      <c r="N39" s="34">
        <f t="shared" si="0"/>
        <v>252072.1</v>
      </c>
    </row>
    <row r="40" spans="1:14" ht="52.5" customHeight="1">
      <c r="A40" s="32"/>
      <c r="B40" s="45"/>
      <c r="C40" s="33" t="s">
        <v>45</v>
      </c>
      <c r="D40" s="33"/>
      <c r="E40" s="33"/>
      <c r="F40" s="33"/>
      <c r="G40" s="33"/>
      <c r="H40" s="31"/>
      <c r="I40" s="31"/>
      <c r="J40" s="31"/>
      <c r="K40" s="31"/>
      <c r="L40" s="31"/>
      <c r="M40" s="31"/>
      <c r="N40" s="34"/>
    </row>
    <row r="41" spans="1:14" ht="24.75" customHeight="1">
      <c r="A41" s="32"/>
      <c r="B41" s="111" t="s">
        <v>60</v>
      </c>
      <c r="C41" s="33" t="s">
        <v>46</v>
      </c>
      <c r="D41" s="33"/>
      <c r="E41" s="33"/>
      <c r="F41" s="33"/>
      <c r="G41" s="33"/>
      <c r="H41" s="34">
        <f>H34</f>
        <v>31868.199999999997</v>
      </c>
      <c r="I41" s="34">
        <f>I34</f>
        <v>32617.3</v>
      </c>
      <c r="J41" s="34">
        <f>J34</f>
        <v>101638.90000000001</v>
      </c>
      <c r="K41" s="34">
        <f>K34</f>
        <v>102723.4</v>
      </c>
      <c r="L41" s="31"/>
      <c r="M41" s="31"/>
      <c r="N41" s="34">
        <f t="shared" si="0"/>
        <v>268847.80000000005</v>
      </c>
    </row>
    <row r="42" spans="1:14" ht="28.5" customHeight="1">
      <c r="A42" s="32"/>
      <c r="B42" s="111"/>
      <c r="C42" s="33" t="s">
        <v>47</v>
      </c>
      <c r="D42" s="33"/>
      <c r="E42" s="33"/>
      <c r="F42" s="33"/>
      <c r="G42" s="33"/>
      <c r="H42" s="34"/>
      <c r="I42" s="31"/>
      <c r="J42" s="31"/>
      <c r="K42" s="31"/>
      <c r="L42" s="46"/>
      <c r="M42" s="46"/>
      <c r="N42" s="47"/>
    </row>
  </sheetData>
  <mergeCells count="20">
    <mergeCell ref="A26:A27"/>
    <mergeCell ref="B26:B35"/>
    <mergeCell ref="C26:C27"/>
    <mergeCell ref="A28:A29"/>
    <mergeCell ref="C28:C29"/>
    <mergeCell ref="B41:B42"/>
    <mergeCell ref="B6:M6"/>
    <mergeCell ref="B7:N7"/>
    <mergeCell ref="B8:B11"/>
    <mergeCell ref="B16:N16"/>
    <mergeCell ref="B17:B24"/>
    <mergeCell ref="B25:N25"/>
    <mergeCell ref="A1:N1"/>
    <mergeCell ref="A3:A4"/>
    <mergeCell ref="B3:B4"/>
    <mergeCell ref="C3:C4"/>
    <mergeCell ref="D3:G3"/>
    <mergeCell ref="H3:M3"/>
    <mergeCell ref="N3:N4"/>
    <mergeCell ref="D4:G4"/>
  </mergeCells>
  <pageMargins left="0.59055118110236227" right="0.59055118110236227" top="0.59055118110236227" bottom="0.59055118110236227" header="0.31496062992125984" footer="0.51181102362204722"/>
  <pageSetup paperSize="9" scale="66" firstPageNumber="22" fitToHeight="3" orientation="landscape" useFirstPageNumber="1" horizontalDpi="300" verticalDpi="300" r:id="rId1"/>
  <headerFooter>
    <oddHeader>&amp;C&amp;"Times New Roman,обычный"&amp;12&amp;P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P9"/>
  <sheetViews>
    <sheetView zoomScale="90" workbookViewId="0">
      <selection activeCell="B33" sqref="B33"/>
    </sheetView>
  </sheetViews>
  <sheetFormatPr defaultRowHeight="15"/>
  <cols>
    <col min="1" max="1" width="7.28515625" style="52" bestFit="1" customWidth="1"/>
    <col min="2" max="2" width="57" style="52" bestFit="1" customWidth="1"/>
    <col min="3" max="3" width="10.5703125" style="52" customWidth="1"/>
    <col min="4" max="4" width="11.140625" style="52" customWidth="1"/>
    <col min="5" max="5" width="7.7109375" style="52" customWidth="1"/>
    <col min="6" max="6" width="11.140625" style="52" customWidth="1"/>
    <col min="7" max="9" width="7.7109375" style="52" customWidth="1"/>
    <col min="10" max="13" width="11.7109375" style="52" customWidth="1"/>
    <col min="14" max="14" width="18.7109375" style="52" customWidth="1"/>
    <col min="15" max="15" width="7.7109375" style="53" customWidth="1"/>
    <col min="16" max="16" width="26.7109375" style="52" customWidth="1"/>
    <col min="17" max="16384" width="9.140625" style="52"/>
  </cols>
  <sheetData>
    <row r="1" spans="1:16" ht="15.75">
      <c r="A1" s="50" t="str">
        <f>HYPERLINK("#Оглавление!A1","Назад в оглавление")</f>
        <v>Назад в оглавление</v>
      </c>
      <c r="B1" s="51"/>
      <c r="C1" s="51"/>
      <c r="D1" s="51"/>
    </row>
    <row r="2" spans="1:16" s="55" customFormat="1" ht="53.25" customHeight="1">
      <c r="A2" s="119" t="s">
        <v>65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54"/>
      <c r="P2" s="54"/>
    </row>
    <row r="3" spans="1:16" s="59" customFormat="1" ht="20.25" customHeight="1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7"/>
      <c r="O3" s="58"/>
      <c r="P3" s="58"/>
    </row>
    <row r="4" spans="1:16" s="51" customFormat="1" ht="36.75" customHeight="1">
      <c r="A4" s="120" t="s">
        <v>2</v>
      </c>
      <c r="B4" s="120" t="s">
        <v>61</v>
      </c>
      <c r="C4" s="121" t="s">
        <v>62</v>
      </c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2" t="s">
        <v>66</v>
      </c>
      <c r="O4" s="60"/>
    </row>
    <row r="5" spans="1:16" s="51" customFormat="1" ht="35.25" customHeight="1">
      <c r="A5" s="120"/>
      <c r="B5" s="120"/>
      <c r="C5" s="8" t="s">
        <v>7</v>
      </c>
      <c r="D5" s="8" t="s">
        <v>8</v>
      </c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8" t="s">
        <v>14</v>
      </c>
      <c r="K5" s="8" t="s">
        <v>15</v>
      </c>
      <c r="L5" s="8" t="s">
        <v>16</v>
      </c>
      <c r="M5" s="8" t="s">
        <v>17</v>
      </c>
      <c r="N5" s="123"/>
      <c r="O5" s="60"/>
    </row>
    <row r="6" spans="1:16" s="51" customFormat="1" ht="25.5" customHeight="1">
      <c r="A6" s="61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61">
        <v>9</v>
      </c>
      <c r="J6" s="61">
        <v>10</v>
      </c>
      <c r="K6" s="61">
        <v>11</v>
      </c>
      <c r="L6" s="61">
        <v>12</v>
      </c>
      <c r="M6" s="61">
        <v>13</v>
      </c>
      <c r="N6" s="61">
        <v>14</v>
      </c>
      <c r="O6" s="60"/>
    </row>
    <row r="7" spans="1:16" s="51" customFormat="1" ht="36" customHeight="1">
      <c r="A7" s="61" t="s">
        <v>1</v>
      </c>
      <c r="B7" s="118" t="s">
        <v>18</v>
      </c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60"/>
    </row>
    <row r="8" spans="1:16" s="51" customFormat="1" ht="78.75">
      <c r="A8" s="63" t="s">
        <v>19</v>
      </c>
      <c r="B8" s="64" t="s">
        <v>63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34">
        <f t="shared" ref="J8:M8" si="0">26694+3640.1</f>
        <v>30334.1</v>
      </c>
      <c r="K8" s="34">
        <f t="shared" si="0"/>
        <v>30334.1</v>
      </c>
      <c r="L8" s="34">
        <f t="shared" si="0"/>
        <v>30334.1</v>
      </c>
      <c r="M8" s="34">
        <f t="shared" si="0"/>
        <v>30334.1</v>
      </c>
      <c r="N8" s="34">
        <f>26694+3640.1</f>
        <v>30334.1</v>
      </c>
      <c r="O8" s="60"/>
    </row>
    <row r="9" spans="1:16" s="1" customFormat="1" ht="32.25" customHeight="1">
      <c r="A9" s="65"/>
      <c r="B9" s="66" t="s">
        <v>64</v>
      </c>
      <c r="C9" s="67">
        <f t="shared" ref="C9:N9" si="1">SUM(C8:C8)</f>
        <v>0</v>
      </c>
      <c r="D9" s="67">
        <f t="shared" si="1"/>
        <v>0</v>
      </c>
      <c r="E9" s="67">
        <f t="shared" si="1"/>
        <v>0</v>
      </c>
      <c r="F9" s="67">
        <f t="shared" si="1"/>
        <v>0</v>
      </c>
      <c r="G9" s="67">
        <f t="shared" si="1"/>
        <v>0</v>
      </c>
      <c r="H9" s="67">
        <f t="shared" si="1"/>
        <v>0</v>
      </c>
      <c r="I9" s="67">
        <f t="shared" si="1"/>
        <v>0</v>
      </c>
      <c r="J9" s="69">
        <f t="shared" si="1"/>
        <v>30334.1</v>
      </c>
      <c r="K9" s="69">
        <f t="shared" si="1"/>
        <v>30334.1</v>
      </c>
      <c r="L9" s="69">
        <f t="shared" si="1"/>
        <v>30334.1</v>
      </c>
      <c r="M9" s="70">
        <f t="shared" si="1"/>
        <v>30334.1</v>
      </c>
      <c r="N9" s="70">
        <f t="shared" si="1"/>
        <v>30334.1</v>
      </c>
      <c r="O9" s="68"/>
    </row>
  </sheetData>
  <mergeCells count="6">
    <mergeCell ref="B7:N7"/>
    <mergeCell ref="A2:N2"/>
    <mergeCell ref="A4:A5"/>
    <mergeCell ref="B4:B5"/>
    <mergeCell ref="C4:M4"/>
    <mergeCell ref="N4:N5"/>
  </mergeCells>
  <pageMargins left="0.59055118110236227" right="0.59055118110236227" top="0.98425196850393704" bottom="0.59055118110236227" header="0.31496062992125984" footer="0.31496062992125984"/>
  <pageSetup paperSize="9" scale="69" firstPageNumber="23" orientation="landscape" useFirstPageNumber="1" r:id="rId1"/>
  <headerFooter>
    <oddHeader>&amp;C&amp;"Times New Roman,обычный"&amp;12&amp;P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R80"/>
  <sheetViews>
    <sheetView tabSelected="1" view="pageBreakPreview" zoomScale="70" zoomScaleSheetLayoutView="70" workbookViewId="0">
      <selection activeCell="F104" sqref="F104"/>
    </sheetView>
  </sheetViews>
  <sheetFormatPr defaultColWidth="9.140625" defaultRowHeight="15"/>
  <cols>
    <col min="1" max="1" width="11.5703125" style="74" customWidth="1"/>
    <col min="2" max="2" width="90.7109375" style="74" customWidth="1"/>
    <col min="3" max="4" width="15.85546875" style="74" customWidth="1"/>
    <col min="5" max="5" width="22.42578125" style="74" customWidth="1"/>
    <col min="6" max="6" width="21.7109375" style="74" customWidth="1"/>
    <col min="7" max="7" width="19.5703125" style="74" customWidth="1"/>
    <col min="8" max="8" width="20.85546875" style="74" customWidth="1"/>
    <col min="9" max="9" width="13.85546875" style="74" customWidth="1"/>
    <col min="10" max="10" width="8" style="74" customWidth="1"/>
    <col min="11" max="11" width="16" style="74" customWidth="1"/>
    <col min="12" max="12" width="59" style="74" customWidth="1"/>
    <col min="13" max="16384" width="9.140625" style="74"/>
  </cols>
  <sheetData>
    <row r="1" spans="1:18" ht="102" customHeight="1">
      <c r="A1" s="71"/>
      <c r="B1" s="72"/>
      <c r="C1" s="73"/>
      <c r="D1" s="73"/>
      <c r="H1" s="127"/>
      <c r="I1" s="127"/>
      <c r="J1" s="127"/>
      <c r="K1" s="128" t="s">
        <v>67</v>
      </c>
      <c r="L1" s="128"/>
    </row>
    <row r="2" spans="1:18" s="75" customFormat="1" ht="30.75" customHeight="1">
      <c r="A2" s="129" t="s">
        <v>68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</row>
    <row r="3" spans="1:18" s="77" customFormat="1" ht="30" customHeight="1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</row>
    <row r="4" spans="1:18" s="77" customFormat="1" ht="47.25" customHeight="1">
      <c r="A4" s="124" t="s">
        <v>69</v>
      </c>
      <c r="B4" s="130" t="s">
        <v>70</v>
      </c>
      <c r="C4" s="125" t="s">
        <v>71</v>
      </c>
      <c r="D4" s="125"/>
      <c r="E4" s="125" t="s">
        <v>72</v>
      </c>
      <c r="F4" s="125"/>
      <c r="G4" s="125" t="s">
        <v>73</v>
      </c>
      <c r="H4" s="124" t="s">
        <v>74</v>
      </c>
      <c r="I4" s="125" t="s">
        <v>75</v>
      </c>
      <c r="J4" s="125"/>
      <c r="K4" s="124" t="s">
        <v>76</v>
      </c>
      <c r="L4" s="125" t="s">
        <v>77</v>
      </c>
    </row>
    <row r="5" spans="1:18" s="77" customFormat="1" ht="84" customHeight="1">
      <c r="A5" s="124"/>
      <c r="B5" s="130"/>
      <c r="C5" s="80" t="s">
        <v>78</v>
      </c>
      <c r="D5" s="80" t="s">
        <v>79</v>
      </c>
      <c r="E5" s="80" t="s">
        <v>80</v>
      </c>
      <c r="F5" s="80" t="s">
        <v>81</v>
      </c>
      <c r="G5" s="125"/>
      <c r="H5" s="124"/>
      <c r="I5" s="80" t="s">
        <v>82</v>
      </c>
      <c r="J5" s="80" t="s">
        <v>83</v>
      </c>
      <c r="K5" s="124"/>
      <c r="L5" s="125"/>
      <c r="Q5" s="78"/>
    </row>
    <row r="6" spans="1:18" s="77" customFormat="1" ht="26.25" customHeight="1">
      <c r="A6" s="80">
        <v>1</v>
      </c>
      <c r="B6" s="80">
        <v>2</v>
      </c>
      <c r="C6" s="80">
        <v>3</v>
      </c>
      <c r="D6" s="80">
        <v>4</v>
      </c>
      <c r="E6" s="80">
        <v>5</v>
      </c>
      <c r="F6" s="80">
        <v>6</v>
      </c>
      <c r="G6" s="80">
        <v>7</v>
      </c>
      <c r="H6" s="81">
        <v>8</v>
      </c>
      <c r="I6" s="81">
        <v>9</v>
      </c>
      <c r="J6" s="81">
        <v>10</v>
      </c>
      <c r="K6" s="81">
        <v>11</v>
      </c>
      <c r="L6" s="81">
        <v>12</v>
      </c>
    </row>
    <row r="7" spans="1:18" s="77" customFormat="1" ht="18.75" customHeight="1">
      <c r="A7" s="82" t="s">
        <v>1</v>
      </c>
      <c r="B7" s="126" t="s">
        <v>18</v>
      </c>
      <c r="C7" s="126"/>
      <c r="D7" s="126"/>
      <c r="E7" s="126"/>
      <c r="F7" s="126"/>
      <c r="G7" s="126"/>
      <c r="H7" s="126"/>
      <c r="I7" s="126"/>
      <c r="J7" s="126"/>
      <c r="K7" s="126"/>
      <c r="L7" s="126"/>
    </row>
    <row r="8" spans="1:18" s="77" customFormat="1" ht="332.25" customHeight="1">
      <c r="A8" s="83" t="s">
        <v>19</v>
      </c>
      <c r="B8" s="84" t="s">
        <v>63</v>
      </c>
      <c r="C8" s="79">
        <v>45658</v>
      </c>
      <c r="D8" s="79">
        <v>47848</v>
      </c>
      <c r="E8" s="85" t="s">
        <v>84</v>
      </c>
      <c r="F8" s="85" t="s">
        <v>84</v>
      </c>
      <c r="G8" s="86" t="s">
        <v>0</v>
      </c>
      <c r="H8" s="86" t="s">
        <v>85</v>
      </c>
      <c r="I8" s="86" t="s">
        <v>85</v>
      </c>
      <c r="J8" s="86" t="s">
        <v>85</v>
      </c>
      <c r="K8" s="87">
        <v>31868.2</v>
      </c>
      <c r="L8" s="88" t="s">
        <v>86</v>
      </c>
      <c r="P8" s="77" t="s">
        <v>87</v>
      </c>
      <c r="Q8" s="77" t="s">
        <v>88</v>
      </c>
      <c r="R8" s="77" t="s">
        <v>87</v>
      </c>
    </row>
    <row r="9" spans="1:18" s="77" customFormat="1" ht="75">
      <c r="A9" s="83" t="s">
        <v>89</v>
      </c>
      <c r="B9" s="83" t="s">
        <v>90</v>
      </c>
      <c r="C9" s="79" t="s">
        <v>25</v>
      </c>
      <c r="D9" s="79">
        <v>46081</v>
      </c>
      <c r="E9" s="85" t="s">
        <v>84</v>
      </c>
      <c r="F9" s="85" t="s">
        <v>84</v>
      </c>
      <c r="G9" s="86" t="s">
        <v>0</v>
      </c>
      <c r="H9" s="86" t="s">
        <v>85</v>
      </c>
      <c r="I9" s="86" t="s">
        <v>85</v>
      </c>
      <c r="J9" s="86" t="s">
        <v>85</v>
      </c>
      <c r="K9" s="86" t="s">
        <v>85</v>
      </c>
      <c r="L9" s="88" t="s">
        <v>91</v>
      </c>
    </row>
    <row r="10" spans="1:18" s="77" customFormat="1" ht="75">
      <c r="A10" s="83" t="s">
        <v>92</v>
      </c>
      <c r="B10" s="83" t="s">
        <v>147</v>
      </c>
      <c r="C10" s="79" t="s">
        <v>25</v>
      </c>
      <c r="D10" s="79">
        <v>46130</v>
      </c>
      <c r="E10" s="85" t="s">
        <v>84</v>
      </c>
      <c r="F10" s="85" t="s">
        <v>84</v>
      </c>
      <c r="G10" s="86" t="s">
        <v>0</v>
      </c>
      <c r="H10" s="86" t="s">
        <v>85</v>
      </c>
      <c r="I10" s="86" t="s">
        <v>85</v>
      </c>
      <c r="J10" s="86" t="s">
        <v>85</v>
      </c>
      <c r="K10" s="86" t="s">
        <v>85</v>
      </c>
      <c r="L10" s="88" t="s">
        <v>148</v>
      </c>
    </row>
    <row r="11" spans="1:18" s="77" customFormat="1" ht="75">
      <c r="A11" s="83" t="s">
        <v>93</v>
      </c>
      <c r="B11" s="83" t="s">
        <v>149</v>
      </c>
      <c r="C11" s="79" t="s">
        <v>25</v>
      </c>
      <c r="D11" s="79">
        <v>46143</v>
      </c>
      <c r="E11" s="85" t="s">
        <v>84</v>
      </c>
      <c r="F11" s="85" t="s">
        <v>84</v>
      </c>
      <c r="G11" s="86" t="s">
        <v>0</v>
      </c>
      <c r="H11" s="86" t="s">
        <v>85</v>
      </c>
      <c r="I11" s="86" t="s">
        <v>85</v>
      </c>
      <c r="J11" s="86" t="s">
        <v>85</v>
      </c>
      <c r="K11" s="86" t="s">
        <v>85</v>
      </c>
      <c r="L11" s="88" t="s">
        <v>150</v>
      </c>
    </row>
    <row r="12" spans="1:18" s="77" customFormat="1" ht="75">
      <c r="A12" s="83" t="s">
        <v>94</v>
      </c>
      <c r="B12" s="83" t="s">
        <v>151</v>
      </c>
      <c r="C12" s="79" t="s">
        <v>25</v>
      </c>
      <c r="D12" s="79">
        <v>46221</v>
      </c>
      <c r="E12" s="85" t="s">
        <v>84</v>
      </c>
      <c r="F12" s="85" t="s">
        <v>84</v>
      </c>
      <c r="G12" s="86" t="s">
        <v>0</v>
      </c>
      <c r="H12" s="86" t="s">
        <v>85</v>
      </c>
      <c r="I12" s="86" t="s">
        <v>85</v>
      </c>
      <c r="J12" s="86" t="s">
        <v>85</v>
      </c>
      <c r="K12" s="86" t="s">
        <v>85</v>
      </c>
      <c r="L12" s="88" t="s">
        <v>152</v>
      </c>
    </row>
    <row r="13" spans="1:18" s="77" customFormat="1" ht="75">
      <c r="A13" s="83" t="s">
        <v>95</v>
      </c>
      <c r="B13" s="83" t="s">
        <v>153</v>
      </c>
      <c r="C13" s="79" t="s">
        <v>25</v>
      </c>
      <c r="D13" s="79">
        <v>46312</v>
      </c>
      <c r="E13" s="85" t="s">
        <v>84</v>
      </c>
      <c r="F13" s="85" t="s">
        <v>84</v>
      </c>
      <c r="G13" s="86" t="s">
        <v>0</v>
      </c>
      <c r="H13" s="86" t="s">
        <v>85</v>
      </c>
      <c r="I13" s="86" t="s">
        <v>85</v>
      </c>
      <c r="J13" s="86" t="s">
        <v>85</v>
      </c>
      <c r="K13" s="86" t="s">
        <v>85</v>
      </c>
      <c r="L13" s="88" t="s">
        <v>154</v>
      </c>
    </row>
    <row r="14" spans="1:18" s="77" customFormat="1" ht="112.5">
      <c r="A14" s="83" t="s">
        <v>96</v>
      </c>
      <c r="B14" s="83" t="s">
        <v>98</v>
      </c>
      <c r="C14" s="79" t="s">
        <v>25</v>
      </c>
      <c r="D14" s="79">
        <v>46387</v>
      </c>
      <c r="E14" s="85" t="s">
        <v>84</v>
      </c>
      <c r="F14" s="85" t="s">
        <v>84</v>
      </c>
      <c r="G14" s="86" t="s">
        <v>0</v>
      </c>
      <c r="H14" s="86" t="s">
        <v>85</v>
      </c>
      <c r="I14" s="86" t="s">
        <v>85</v>
      </c>
      <c r="J14" s="86" t="s">
        <v>85</v>
      </c>
      <c r="K14" s="86" t="s">
        <v>85</v>
      </c>
      <c r="L14" s="88" t="s">
        <v>155</v>
      </c>
    </row>
    <row r="15" spans="1:18" s="77" customFormat="1" ht="262.5">
      <c r="A15" s="83" t="s">
        <v>97</v>
      </c>
      <c r="B15" s="83" t="s">
        <v>156</v>
      </c>
      <c r="C15" s="79" t="s">
        <v>25</v>
      </c>
      <c r="D15" s="79">
        <v>46387</v>
      </c>
      <c r="E15" s="85" t="s">
        <v>84</v>
      </c>
      <c r="F15" s="85" t="s">
        <v>84</v>
      </c>
      <c r="G15" s="86" t="s">
        <v>0</v>
      </c>
      <c r="H15" s="86" t="s">
        <v>85</v>
      </c>
      <c r="I15" s="86" t="s">
        <v>85</v>
      </c>
      <c r="J15" s="86" t="s">
        <v>85</v>
      </c>
      <c r="K15" s="86" t="s">
        <v>85</v>
      </c>
      <c r="L15" s="88" t="s">
        <v>157</v>
      </c>
    </row>
    <row r="16" spans="1:18" ht="131.25">
      <c r="A16" s="83" t="s">
        <v>99</v>
      </c>
      <c r="B16" s="83" t="s">
        <v>158</v>
      </c>
      <c r="C16" s="79" t="s">
        <v>25</v>
      </c>
      <c r="D16" s="79">
        <v>46387</v>
      </c>
      <c r="E16" s="85" t="s">
        <v>84</v>
      </c>
      <c r="F16" s="85" t="s">
        <v>84</v>
      </c>
      <c r="G16" s="86" t="s">
        <v>0</v>
      </c>
      <c r="H16" s="86" t="s">
        <v>85</v>
      </c>
      <c r="I16" s="86" t="s">
        <v>85</v>
      </c>
      <c r="J16" s="86" t="s">
        <v>85</v>
      </c>
      <c r="K16" s="86" t="s">
        <v>85</v>
      </c>
      <c r="L16" s="88" t="s">
        <v>159</v>
      </c>
      <c r="M16" s="77"/>
      <c r="N16" s="77"/>
      <c r="O16" s="77"/>
      <c r="P16" s="77"/>
      <c r="Q16" s="77"/>
      <c r="R16" s="77"/>
    </row>
    <row r="17" spans="1:18" ht="150">
      <c r="A17" s="83" t="s">
        <v>101</v>
      </c>
      <c r="B17" s="83" t="s">
        <v>160</v>
      </c>
      <c r="C17" s="79" t="s">
        <v>25</v>
      </c>
      <c r="D17" s="79">
        <v>46387</v>
      </c>
      <c r="E17" s="85" t="s">
        <v>84</v>
      </c>
      <c r="F17" s="85" t="s">
        <v>84</v>
      </c>
      <c r="G17" s="86" t="s">
        <v>0</v>
      </c>
      <c r="H17" s="86" t="s">
        <v>85</v>
      </c>
      <c r="I17" s="86" t="s">
        <v>85</v>
      </c>
      <c r="J17" s="86" t="s">
        <v>85</v>
      </c>
      <c r="K17" s="86" t="s">
        <v>85</v>
      </c>
      <c r="L17" s="88" t="s">
        <v>161</v>
      </c>
      <c r="M17" s="77"/>
      <c r="N17" s="77"/>
      <c r="O17" s="77"/>
      <c r="P17" s="77"/>
      <c r="Q17" s="77"/>
      <c r="R17" s="77"/>
    </row>
    <row r="18" spans="1:18" ht="239.25" customHeight="1">
      <c r="A18" s="83" t="s">
        <v>103</v>
      </c>
      <c r="B18" s="83" t="s">
        <v>162</v>
      </c>
      <c r="C18" s="79" t="s">
        <v>25</v>
      </c>
      <c r="D18" s="79">
        <v>46387</v>
      </c>
      <c r="E18" s="85" t="s">
        <v>84</v>
      </c>
      <c r="F18" s="85" t="s">
        <v>84</v>
      </c>
      <c r="G18" s="86" t="s">
        <v>0</v>
      </c>
      <c r="H18" s="86" t="s">
        <v>85</v>
      </c>
      <c r="I18" s="86" t="s">
        <v>85</v>
      </c>
      <c r="J18" s="86" t="s">
        <v>85</v>
      </c>
      <c r="K18" s="86" t="s">
        <v>85</v>
      </c>
      <c r="L18" s="88" t="s">
        <v>163</v>
      </c>
      <c r="M18" s="77"/>
      <c r="N18" s="77"/>
      <c r="O18" s="77"/>
      <c r="P18" s="77"/>
      <c r="Q18" s="77"/>
      <c r="R18" s="77"/>
    </row>
    <row r="19" spans="1:18" ht="112.5">
      <c r="A19" s="83" t="s">
        <v>104</v>
      </c>
      <c r="B19" s="83" t="s">
        <v>164</v>
      </c>
      <c r="C19" s="79" t="s">
        <v>25</v>
      </c>
      <c r="D19" s="79">
        <v>46387</v>
      </c>
      <c r="E19" s="85" t="s">
        <v>84</v>
      </c>
      <c r="F19" s="85" t="s">
        <v>84</v>
      </c>
      <c r="G19" s="86" t="s">
        <v>0</v>
      </c>
      <c r="H19" s="86" t="s">
        <v>85</v>
      </c>
      <c r="I19" s="86" t="s">
        <v>85</v>
      </c>
      <c r="J19" s="86" t="s">
        <v>85</v>
      </c>
      <c r="K19" s="86" t="s">
        <v>85</v>
      </c>
      <c r="L19" s="88" t="s">
        <v>165</v>
      </c>
      <c r="M19" s="77"/>
      <c r="N19" s="77"/>
      <c r="O19" s="77"/>
      <c r="P19" s="77"/>
      <c r="Q19" s="77"/>
      <c r="R19" s="77"/>
    </row>
    <row r="20" spans="1:18" ht="93.75">
      <c r="A20" s="83" t="s">
        <v>105</v>
      </c>
      <c r="B20" s="83" t="s">
        <v>102</v>
      </c>
      <c r="C20" s="79" t="s">
        <v>25</v>
      </c>
      <c r="D20" s="79">
        <v>46387</v>
      </c>
      <c r="E20" s="85" t="s">
        <v>84</v>
      </c>
      <c r="F20" s="85" t="s">
        <v>84</v>
      </c>
      <c r="G20" s="86" t="s">
        <v>0</v>
      </c>
      <c r="H20" s="86" t="s">
        <v>85</v>
      </c>
      <c r="I20" s="86" t="s">
        <v>85</v>
      </c>
      <c r="J20" s="86" t="s">
        <v>85</v>
      </c>
      <c r="K20" s="86" t="s">
        <v>85</v>
      </c>
      <c r="L20" s="88" t="s">
        <v>166</v>
      </c>
      <c r="M20" s="77"/>
      <c r="N20" s="77"/>
      <c r="O20" s="77"/>
      <c r="P20" s="77"/>
      <c r="Q20" s="77"/>
      <c r="R20" s="77"/>
    </row>
    <row r="21" spans="1:18" ht="75">
      <c r="A21" s="83" t="s">
        <v>106</v>
      </c>
      <c r="B21" s="83" t="s">
        <v>90</v>
      </c>
      <c r="C21" s="79" t="s">
        <v>25</v>
      </c>
      <c r="D21" s="79">
        <v>46446</v>
      </c>
      <c r="E21" s="85" t="s">
        <v>84</v>
      </c>
      <c r="F21" s="85" t="s">
        <v>84</v>
      </c>
      <c r="G21" s="86" t="s">
        <v>0</v>
      </c>
      <c r="H21" s="86" t="s">
        <v>85</v>
      </c>
      <c r="I21" s="86" t="s">
        <v>85</v>
      </c>
      <c r="J21" s="86" t="s">
        <v>85</v>
      </c>
      <c r="K21" s="86" t="s">
        <v>85</v>
      </c>
      <c r="L21" s="88" t="s">
        <v>91</v>
      </c>
      <c r="M21" s="77"/>
      <c r="N21" s="77"/>
      <c r="O21" s="77"/>
      <c r="P21" s="77"/>
      <c r="Q21" s="77"/>
      <c r="R21" s="77"/>
    </row>
    <row r="22" spans="1:18" ht="75">
      <c r="A22" s="83" t="s">
        <v>107</v>
      </c>
      <c r="B22" s="83" t="s">
        <v>167</v>
      </c>
      <c r="C22" s="79" t="s">
        <v>25</v>
      </c>
      <c r="D22" s="79">
        <v>46495</v>
      </c>
      <c r="E22" s="85" t="s">
        <v>84</v>
      </c>
      <c r="F22" s="85" t="s">
        <v>84</v>
      </c>
      <c r="G22" s="86" t="s">
        <v>0</v>
      </c>
      <c r="H22" s="86" t="s">
        <v>85</v>
      </c>
      <c r="I22" s="86" t="s">
        <v>85</v>
      </c>
      <c r="J22" s="86" t="s">
        <v>85</v>
      </c>
      <c r="K22" s="86" t="s">
        <v>85</v>
      </c>
      <c r="L22" s="88" t="s">
        <v>152</v>
      </c>
      <c r="M22" s="77"/>
      <c r="N22" s="77"/>
      <c r="O22" s="77"/>
      <c r="P22" s="77"/>
      <c r="Q22" s="77"/>
      <c r="R22" s="77"/>
    </row>
    <row r="23" spans="1:18" ht="75">
      <c r="A23" s="83" t="s">
        <v>108</v>
      </c>
      <c r="B23" s="83" t="s">
        <v>168</v>
      </c>
      <c r="C23" s="79" t="s">
        <v>25</v>
      </c>
      <c r="D23" s="79">
        <v>46508</v>
      </c>
      <c r="E23" s="85" t="s">
        <v>84</v>
      </c>
      <c r="F23" s="85" t="s">
        <v>84</v>
      </c>
      <c r="G23" s="86" t="s">
        <v>0</v>
      </c>
      <c r="H23" s="86" t="s">
        <v>85</v>
      </c>
      <c r="I23" s="86" t="s">
        <v>85</v>
      </c>
      <c r="J23" s="86" t="s">
        <v>85</v>
      </c>
      <c r="K23" s="86" t="s">
        <v>85</v>
      </c>
      <c r="L23" s="88" t="s">
        <v>150</v>
      </c>
      <c r="M23" s="77"/>
      <c r="N23" s="77"/>
      <c r="O23" s="77"/>
      <c r="P23" s="77"/>
      <c r="Q23" s="77"/>
      <c r="R23" s="77"/>
    </row>
    <row r="24" spans="1:18" ht="75">
      <c r="A24" s="83" t="s">
        <v>109</v>
      </c>
      <c r="B24" s="83" t="s">
        <v>169</v>
      </c>
      <c r="C24" s="79" t="s">
        <v>25</v>
      </c>
      <c r="D24" s="79">
        <v>46586</v>
      </c>
      <c r="E24" s="85" t="s">
        <v>84</v>
      </c>
      <c r="F24" s="85" t="s">
        <v>84</v>
      </c>
      <c r="G24" s="86" t="s">
        <v>0</v>
      </c>
      <c r="H24" s="86" t="s">
        <v>85</v>
      </c>
      <c r="I24" s="86" t="s">
        <v>85</v>
      </c>
      <c r="J24" s="86" t="s">
        <v>85</v>
      </c>
      <c r="K24" s="86" t="s">
        <v>85</v>
      </c>
      <c r="L24" s="88" t="s">
        <v>170</v>
      </c>
      <c r="M24" s="77"/>
      <c r="N24" s="77"/>
      <c r="O24" s="77"/>
      <c r="P24" s="77"/>
      <c r="Q24" s="77"/>
      <c r="R24" s="77"/>
    </row>
    <row r="25" spans="1:18" ht="75">
      <c r="A25" s="83" t="s">
        <v>110</v>
      </c>
      <c r="B25" s="83" t="s">
        <v>171</v>
      </c>
      <c r="C25" s="79" t="s">
        <v>25</v>
      </c>
      <c r="D25" s="79">
        <v>46678</v>
      </c>
      <c r="E25" s="85" t="s">
        <v>84</v>
      </c>
      <c r="F25" s="85" t="s">
        <v>84</v>
      </c>
      <c r="G25" s="86" t="s">
        <v>0</v>
      </c>
      <c r="H25" s="86" t="s">
        <v>85</v>
      </c>
      <c r="I25" s="86" t="s">
        <v>85</v>
      </c>
      <c r="J25" s="86" t="s">
        <v>85</v>
      </c>
      <c r="K25" s="86" t="s">
        <v>85</v>
      </c>
      <c r="L25" s="88" t="s">
        <v>148</v>
      </c>
      <c r="M25" s="77"/>
      <c r="N25" s="77"/>
      <c r="O25" s="77"/>
      <c r="P25" s="77"/>
      <c r="Q25" s="77"/>
      <c r="R25" s="77"/>
    </row>
    <row r="26" spans="1:18" ht="112.5">
      <c r="A26" s="83" t="s">
        <v>111</v>
      </c>
      <c r="B26" s="83" t="s">
        <v>98</v>
      </c>
      <c r="C26" s="79" t="s">
        <v>25</v>
      </c>
      <c r="D26" s="79">
        <v>46752</v>
      </c>
      <c r="E26" s="85" t="s">
        <v>84</v>
      </c>
      <c r="F26" s="85" t="s">
        <v>84</v>
      </c>
      <c r="G26" s="86" t="s">
        <v>0</v>
      </c>
      <c r="H26" s="86" t="s">
        <v>85</v>
      </c>
      <c r="I26" s="86" t="s">
        <v>85</v>
      </c>
      <c r="J26" s="86" t="s">
        <v>85</v>
      </c>
      <c r="K26" s="86" t="s">
        <v>85</v>
      </c>
      <c r="L26" s="88" t="s">
        <v>172</v>
      </c>
      <c r="M26" s="77"/>
      <c r="N26" s="77"/>
      <c r="O26" s="77"/>
      <c r="P26" s="77"/>
      <c r="Q26" s="77"/>
      <c r="R26" s="77"/>
    </row>
    <row r="27" spans="1:18" ht="262.5">
      <c r="A27" s="83" t="s">
        <v>112</v>
      </c>
      <c r="B27" s="83" t="s">
        <v>156</v>
      </c>
      <c r="C27" s="79" t="s">
        <v>25</v>
      </c>
      <c r="D27" s="79">
        <v>46752</v>
      </c>
      <c r="E27" s="85" t="s">
        <v>84</v>
      </c>
      <c r="F27" s="85" t="s">
        <v>84</v>
      </c>
      <c r="G27" s="86" t="s">
        <v>0</v>
      </c>
      <c r="H27" s="86" t="s">
        <v>85</v>
      </c>
      <c r="I27" s="86" t="s">
        <v>85</v>
      </c>
      <c r="J27" s="86" t="s">
        <v>85</v>
      </c>
      <c r="K27" s="86" t="s">
        <v>85</v>
      </c>
      <c r="L27" s="88" t="s">
        <v>173</v>
      </c>
      <c r="M27" s="77"/>
      <c r="N27" s="77"/>
      <c r="O27" s="77"/>
      <c r="P27" s="77"/>
      <c r="Q27" s="77"/>
      <c r="R27" s="77"/>
    </row>
    <row r="28" spans="1:18" ht="131.25">
      <c r="A28" s="83" t="s">
        <v>113</v>
      </c>
      <c r="B28" s="83" t="s">
        <v>174</v>
      </c>
      <c r="C28" s="79" t="s">
        <v>25</v>
      </c>
      <c r="D28" s="79">
        <v>46752</v>
      </c>
      <c r="E28" s="85" t="s">
        <v>84</v>
      </c>
      <c r="F28" s="85" t="s">
        <v>84</v>
      </c>
      <c r="G28" s="86" t="s">
        <v>0</v>
      </c>
      <c r="H28" s="86" t="s">
        <v>85</v>
      </c>
      <c r="I28" s="86" t="s">
        <v>85</v>
      </c>
      <c r="J28" s="86" t="s">
        <v>85</v>
      </c>
      <c r="K28" s="86" t="s">
        <v>85</v>
      </c>
      <c r="L28" s="88" t="s">
        <v>159</v>
      </c>
      <c r="M28" s="77"/>
      <c r="N28" s="77"/>
      <c r="O28" s="77"/>
      <c r="P28" s="77"/>
      <c r="Q28" s="77"/>
      <c r="R28" s="77"/>
    </row>
    <row r="29" spans="1:18" ht="150">
      <c r="A29" s="83" t="s">
        <v>114</v>
      </c>
      <c r="B29" s="83" t="s">
        <v>160</v>
      </c>
      <c r="C29" s="79" t="s">
        <v>25</v>
      </c>
      <c r="D29" s="79">
        <v>46752</v>
      </c>
      <c r="E29" s="85" t="s">
        <v>84</v>
      </c>
      <c r="F29" s="85" t="s">
        <v>84</v>
      </c>
      <c r="G29" s="86" t="s">
        <v>0</v>
      </c>
      <c r="H29" s="86" t="s">
        <v>85</v>
      </c>
      <c r="I29" s="86" t="s">
        <v>85</v>
      </c>
      <c r="J29" s="86" t="s">
        <v>85</v>
      </c>
      <c r="K29" s="86" t="s">
        <v>85</v>
      </c>
      <c r="L29" s="88" t="s">
        <v>175</v>
      </c>
      <c r="M29" s="77"/>
      <c r="N29" s="77"/>
      <c r="O29" s="77"/>
      <c r="P29" s="77"/>
      <c r="Q29" s="77"/>
      <c r="R29" s="77"/>
    </row>
    <row r="30" spans="1:18" ht="230.25" customHeight="1">
      <c r="A30" s="83" t="s">
        <v>115</v>
      </c>
      <c r="B30" s="83" t="s">
        <v>162</v>
      </c>
      <c r="C30" s="79" t="s">
        <v>25</v>
      </c>
      <c r="D30" s="79">
        <v>46752</v>
      </c>
      <c r="E30" s="85" t="s">
        <v>84</v>
      </c>
      <c r="F30" s="85" t="s">
        <v>84</v>
      </c>
      <c r="G30" s="86" t="s">
        <v>0</v>
      </c>
      <c r="H30" s="86" t="s">
        <v>85</v>
      </c>
      <c r="I30" s="86" t="s">
        <v>85</v>
      </c>
      <c r="J30" s="86" t="s">
        <v>85</v>
      </c>
      <c r="K30" s="86" t="s">
        <v>85</v>
      </c>
      <c r="L30" s="88" t="s">
        <v>176</v>
      </c>
      <c r="M30" s="77"/>
      <c r="N30" s="77"/>
      <c r="O30" s="77"/>
      <c r="P30" s="77"/>
      <c r="Q30" s="77"/>
      <c r="R30" s="77"/>
    </row>
    <row r="31" spans="1:18" ht="112.5">
      <c r="A31" s="83" t="s">
        <v>116</v>
      </c>
      <c r="B31" s="83" t="s">
        <v>177</v>
      </c>
      <c r="C31" s="79" t="s">
        <v>25</v>
      </c>
      <c r="D31" s="79">
        <v>46752</v>
      </c>
      <c r="E31" s="85" t="s">
        <v>84</v>
      </c>
      <c r="F31" s="85" t="s">
        <v>84</v>
      </c>
      <c r="G31" s="86" t="s">
        <v>0</v>
      </c>
      <c r="H31" s="86" t="s">
        <v>85</v>
      </c>
      <c r="I31" s="86" t="s">
        <v>85</v>
      </c>
      <c r="J31" s="86" t="s">
        <v>85</v>
      </c>
      <c r="K31" s="86" t="s">
        <v>85</v>
      </c>
      <c r="L31" s="88" t="s">
        <v>178</v>
      </c>
      <c r="M31" s="77"/>
      <c r="N31" s="77"/>
      <c r="O31" s="77"/>
      <c r="P31" s="77"/>
      <c r="Q31" s="77"/>
      <c r="R31" s="77"/>
    </row>
    <row r="32" spans="1:18" ht="93.75">
      <c r="A32" s="83" t="s">
        <v>117</v>
      </c>
      <c r="B32" s="83" t="s">
        <v>102</v>
      </c>
      <c r="C32" s="79" t="s">
        <v>25</v>
      </c>
      <c r="D32" s="79">
        <v>46752</v>
      </c>
      <c r="E32" s="85" t="s">
        <v>84</v>
      </c>
      <c r="F32" s="85" t="s">
        <v>84</v>
      </c>
      <c r="G32" s="86" t="s">
        <v>0</v>
      </c>
      <c r="H32" s="86" t="s">
        <v>85</v>
      </c>
      <c r="I32" s="86" t="s">
        <v>85</v>
      </c>
      <c r="J32" s="86" t="s">
        <v>85</v>
      </c>
      <c r="K32" s="86" t="s">
        <v>85</v>
      </c>
      <c r="L32" s="88" t="s">
        <v>166</v>
      </c>
      <c r="M32" s="77"/>
      <c r="N32" s="77"/>
      <c r="O32" s="77"/>
      <c r="P32" s="77"/>
      <c r="Q32" s="77"/>
      <c r="R32" s="77"/>
    </row>
    <row r="33" spans="1:18" ht="75">
      <c r="A33" s="83" t="s">
        <v>118</v>
      </c>
      <c r="B33" s="83" t="s">
        <v>90</v>
      </c>
      <c r="C33" s="79" t="s">
        <v>25</v>
      </c>
      <c r="D33" s="79">
        <v>46812</v>
      </c>
      <c r="E33" s="85" t="s">
        <v>84</v>
      </c>
      <c r="F33" s="85" t="s">
        <v>84</v>
      </c>
      <c r="G33" s="86" t="s">
        <v>0</v>
      </c>
      <c r="H33" s="86" t="s">
        <v>85</v>
      </c>
      <c r="I33" s="86" t="s">
        <v>85</v>
      </c>
      <c r="J33" s="86" t="s">
        <v>85</v>
      </c>
      <c r="K33" s="86" t="s">
        <v>85</v>
      </c>
      <c r="L33" s="88" t="s">
        <v>91</v>
      </c>
      <c r="M33" s="77"/>
      <c r="N33" s="77"/>
      <c r="O33" s="77"/>
      <c r="P33" s="77"/>
      <c r="Q33" s="77"/>
      <c r="R33" s="77"/>
    </row>
    <row r="34" spans="1:18" ht="75">
      <c r="A34" s="83" t="s">
        <v>119</v>
      </c>
      <c r="B34" s="83" t="s">
        <v>167</v>
      </c>
      <c r="C34" s="79" t="s">
        <v>25</v>
      </c>
      <c r="D34" s="79">
        <v>46861</v>
      </c>
      <c r="E34" s="85" t="s">
        <v>84</v>
      </c>
      <c r="F34" s="85" t="s">
        <v>84</v>
      </c>
      <c r="G34" s="86" t="s">
        <v>0</v>
      </c>
      <c r="H34" s="86" t="s">
        <v>85</v>
      </c>
      <c r="I34" s="86" t="s">
        <v>85</v>
      </c>
      <c r="J34" s="86" t="s">
        <v>85</v>
      </c>
      <c r="K34" s="86" t="s">
        <v>85</v>
      </c>
      <c r="L34" s="88" t="s">
        <v>179</v>
      </c>
      <c r="M34" s="77"/>
      <c r="N34" s="77"/>
      <c r="O34" s="77"/>
      <c r="P34" s="77"/>
      <c r="Q34" s="77"/>
      <c r="R34" s="77"/>
    </row>
    <row r="35" spans="1:18" ht="75">
      <c r="A35" s="83" t="s">
        <v>120</v>
      </c>
      <c r="B35" s="83" t="s">
        <v>168</v>
      </c>
      <c r="C35" s="79" t="s">
        <v>25</v>
      </c>
      <c r="D35" s="79">
        <v>46874</v>
      </c>
      <c r="E35" s="85" t="s">
        <v>84</v>
      </c>
      <c r="F35" s="85" t="s">
        <v>84</v>
      </c>
      <c r="G35" s="86" t="s">
        <v>0</v>
      </c>
      <c r="H35" s="86" t="s">
        <v>85</v>
      </c>
      <c r="I35" s="86" t="s">
        <v>85</v>
      </c>
      <c r="J35" s="86" t="s">
        <v>85</v>
      </c>
      <c r="K35" s="86" t="s">
        <v>85</v>
      </c>
      <c r="L35" s="88" t="s">
        <v>150</v>
      </c>
      <c r="M35" s="77"/>
      <c r="N35" s="77"/>
      <c r="O35" s="77"/>
      <c r="P35" s="77"/>
      <c r="Q35" s="77"/>
      <c r="R35" s="77"/>
    </row>
    <row r="36" spans="1:18" ht="75">
      <c r="A36" s="83" t="s">
        <v>121</v>
      </c>
      <c r="B36" s="83" t="s">
        <v>180</v>
      </c>
      <c r="C36" s="79" t="s">
        <v>25</v>
      </c>
      <c r="D36" s="79">
        <v>46952</v>
      </c>
      <c r="E36" s="85" t="s">
        <v>84</v>
      </c>
      <c r="F36" s="85" t="s">
        <v>84</v>
      </c>
      <c r="G36" s="86" t="s">
        <v>0</v>
      </c>
      <c r="H36" s="86" t="s">
        <v>85</v>
      </c>
      <c r="I36" s="86" t="s">
        <v>85</v>
      </c>
      <c r="J36" s="86" t="s">
        <v>85</v>
      </c>
      <c r="K36" s="86" t="s">
        <v>85</v>
      </c>
      <c r="L36" s="88" t="s">
        <v>181</v>
      </c>
      <c r="M36" s="77"/>
      <c r="N36" s="77"/>
      <c r="O36" s="77"/>
      <c r="P36" s="77"/>
      <c r="Q36" s="77"/>
      <c r="R36" s="77"/>
    </row>
    <row r="37" spans="1:18" ht="75">
      <c r="A37" s="83" t="s">
        <v>122</v>
      </c>
      <c r="B37" s="83" t="s">
        <v>182</v>
      </c>
      <c r="C37" s="79" t="s">
        <v>25</v>
      </c>
      <c r="D37" s="79">
        <v>47043</v>
      </c>
      <c r="E37" s="85" t="s">
        <v>84</v>
      </c>
      <c r="F37" s="85" t="s">
        <v>84</v>
      </c>
      <c r="G37" s="86" t="s">
        <v>0</v>
      </c>
      <c r="H37" s="86" t="s">
        <v>85</v>
      </c>
      <c r="I37" s="86" t="s">
        <v>85</v>
      </c>
      <c r="J37" s="86" t="s">
        <v>85</v>
      </c>
      <c r="K37" s="86" t="s">
        <v>85</v>
      </c>
      <c r="L37" s="88" t="s">
        <v>183</v>
      </c>
      <c r="M37" s="77"/>
      <c r="N37" s="77"/>
      <c r="O37" s="77"/>
      <c r="P37" s="77"/>
      <c r="Q37" s="77"/>
      <c r="R37" s="77"/>
    </row>
    <row r="38" spans="1:18" ht="112.5">
      <c r="A38" s="83" t="s">
        <v>184</v>
      </c>
      <c r="B38" s="83" t="s">
        <v>98</v>
      </c>
      <c r="C38" s="79" t="s">
        <v>25</v>
      </c>
      <c r="D38" s="79">
        <v>47118</v>
      </c>
      <c r="E38" s="85" t="s">
        <v>84</v>
      </c>
      <c r="F38" s="85" t="s">
        <v>84</v>
      </c>
      <c r="G38" s="86" t="s">
        <v>0</v>
      </c>
      <c r="H38" s="86" t="s">
        <v>85</v>
      </c>
      <c r="I38" s="86" t="s">
        <v>85</v>
      </c>
      <c r="J38" s="86" t="s">
        <v>85</v>
      </c>
      <c r="K38" s="86" t="s">
        <v>85</v>
      </c>
      <c r="L38" s="88" t="s">
        <v>185</v>
      </c>
      <c r="M38" s="77"/>
      <c r="N38" s="77"/>
      <c r="O38" s="77"/>
      <c r="P38" s="77"/>
      <c r="Q38" s="77"/>
      <c r="R38" s="77"/>
    </row>
    <row r="39" spans="1:18" ht="262.5">
      <c r="A39" s="83" t="s">
        <v>186</v>
      </c>
      <c r="B39" s="83" t="s">
        <v>156</v>
      </c>
      <c r="C39" s="79" t="s">
        <v>25</v>
      </c>
      <c r="D39" s="79">
        <v>47118</v>
      </c>
      <c r="E39" s="85" t="s">
        <v>84</v>
      </c>
      <c r="F39" s="85" t="s">
        <v>84</v>
      </c>
      <c r="G39" s="86" t="s">
        <v>0</v>
      </c>
      <c r="H39" s="86" t="s">
        <v>85</v>
      </c>
      <c r="I39" s="86" t="s">
        <v>85</v>
      </c>
      <c r="J39" s="86" t="s">
        <v>85</v>
      </c>
      <c r="K39" s="86" t="s">
        <v>85</v>
      </c>
      <c r="L39" s="88" t="s">
        <v>157</v>
      </c>
      <c r="M39" s="77"/>
      <c r="N39" s="77"/>
      <c r="O39" s="77"/>
      <c r="P39" s="77"/>
      <c r="Q39" s="77"/>
      <c r="R39" s="77"/>
    </row>
    <row r="40" spans="1:18" ht="131.25">
      <c r="A40" s="83" t="s">
        <v>187</v>
      </c>
      <c r="B40" s="83" t="s">
        <v>188</v>
      </c>
      <c r="C40" s="79" t="s">
        <v>25</v>
      </c>
      <c r="D40" s="79">
        <v>47118</v>
      </c>
      <c r="E40" s="85" t="s">
        <v>84</v>
      </c>
      <c r="F40" s="85" t="s">
        <v>84</v>
      </c>
      <c r="G40" s="86" t="s">
        <v>0</v>
      </c>
      <c r="H40" s="86" t="s">
        <v>85</v>
      </c>
      <c r="I40" s="86" t="s">
        <v>85</v>
      </c>
      <c r="J40" s="86" t="s">
        <v>85</v>
      </c>
      <c r="K40" s="86" t="s">
        <v>85</v>
      </c>
      <c r="L40" s="88" t="s">
        <v>159</v>
      </c>
      <c r="M40" s="77"/>
      <c r="N40" s="77"/>
      <c r="O40" s="77"/>
      <c r="P40" s="77"/>
      <c r="Q40" s="77"/>
      <c r="R40" s="77"/>
    </row>
    <row r="41" spans="1:18" ht="237.75" customHeight="1">
      <c r="A41" s="83" t="s">
        <v>189</v>
      </c>
      <c r="B41" s="83" t="s">
        <v>162</v>
      </c>
      <c r="C41" s="79" t="s">
        <v>25</v>
      </c>
      <c r="D41" s="79">
        <v>47118</v>
      </c>
      <c r="E41" s="85" t="s">
        <v>84</v>
      </c>
      <c r="F41" s="85" t="s">
        <v>84</v>
      </c>
      <c r="G41" s="86" t="s">
        <v>0</v>
      </c>
      <c r="H41" s="86" t="s">
        <v>85</v>
      </c>
      <c r="I41" s="86" t="s">
        <v>85</v>
      </c>
      <c r="J41" s="86" t="s">
        <v>85</v>
      </c>
      <c r="K41" s="86" t="s">
        <v>85</v>
      </c>
      <c r="L41" s="88" t="s">
        <v>190</v>
      </c>
      <c r="M41" s="77"/>
      <c r="N41" s="77"/>
      <c r="O41" s="77"/>
      <c r="P41" s="77"/>
      <c r="Q41" s="77"/>
      <c r="R41" s="77"/>
    </row>
    <row r="42" spans="1:18" ht="112.5">
      <c r="A42" s="83" t="s">
        <v>191</v>
      </c>
      <c r="B42" s="83" t="s">
        <v>192</v>
      </c>
      <c r="C42" s="79" t="s">
        <v>25</v>
      </c>
      <c r="D42" s="79">
        <v>47118</v>
      </c>
      <c r="E42" s="85" t="s">
        <v>84</v>
      </c>
      <c r="F42" s="85" t="s">
        <v>84</v>
      </c>
      <c r="G42" s="86" t="s">
        <v>0</v>
      </c>
      <c r="H42" s="86" t="s">
        <v>85</v>
      </c>
      <c r="I42" s="86" t="s">
        <v>85</v>
      </c>
      <c r="J42" s="86" t="s">
        <v>85</v>
      </c>
      <c r="K42" s="86" t="s">
        <v>85</v>
      </c>
      <c r="L42" s="88" t="s">
        <v>178</v>
      </c>
      <c r="M42" s="77"/>
      <c r="N42" s="77"/>
      <c r="O42" s="77"/>
      <c r="P42" s="77"/>
      <c r="Q42" s="77"/>
      <c r="R42" s="77"/>
    </row>
    <row r="43" spans="1:18" ht="93.75">
      <c r="A43" s="83" t="s">
        <v>193</v>
      </c>
      <c r="B43" s="83" t="s">
        <v>102</v>
      </c>
      <c r="C43" s="79" t="s">
        <v>25</v>
      </c>
      <c r="D43" s="79">
        <v>47118</v>
      </c>
      <c r="E43" s="85" t="s">
        <v>84</v>
      </c>
      <c r="F43" s="85" t="s">
        <v>84</v>
      </c>
      <c r="G43" s="86" t="s">
        <v>0</v>
      </c>
      <c r="H43" s="86" t="s">
        <v>85</v>
      </c>
      <c r="I43" s="86" t="s">
        <v>85</v>
      </c>
      <c r="J43" s="86" t="s">
        <v>85</v>
      </c>
      <c r="K43" s="86" t="s">
        <v>85</v>
      </c>
      <c r="L43" s="88" t="s">
        <v>166</v>
      </c>
      <c r="M43" s="77"/>
      <c r="N43" s="77"/>
      <c r="O43" s="77"/>
      <c r="P43" s="77"/>
      <c r="Q43" s="77"/>
      <c r="R43" s="77"/>
    </row>
    <row r="44" spans="1:18" ht="75">
      <c r="A44" s="83" t="s">
        <v>194</v>
      </c>
      <c r="B44" s="83" t="s">
        <v>90</v>
      </c>
      <c r="C44" s="79" t="s">
        <v>25</v>
      </c>
      <c r="D44" s="79">
        <v>47177</v>
      </c>
      <c r="E44" s="85" t="s">
        <v>84</v>
      </c>
      <c r="F44" s="85" t="s">
        <v>84</v>
      </c>
      <c r="G44" s="86" t="s">
        <v>0</v>
      </c>
      <c r="H44" s="86" t="s">
        <v>85</v>
      </c>
      <c r="I44" s="86" t="s">
        <v>85</v>
      </c>
      <c r="J44" s="86" t="s">
        <v>85</v>
      </c>
      <c r="K44" s="86" t="s">
        <v>85</v>
      </c>
      <c r="L44" s="88" t="s">
        <v>91</v>
      </c>
      <c r="M44" s="77"/>
      <c r="N44" s="77"/>
      <c r="O44" s="77"/>
      <c r="P44" s="77"/>
      <c r="Q44" s="77"/>
      <c r="R44" s="77"/>
    </row>
    <row r="45" spans="1:18" ht="75">
      <c r="A45" s="83" t="s">
        <v>195</v>
      </c>
      <c r="B45" s="83" t="s">
        <v>196</v>
      </c>
      <c r="C45" s="79" t="s">
        <v>25</v>
      </c>
      <c r="D45" s="79">
        <v>47226</v>
      </c>
      <c r="E45" s="85" t="s">
        <v>84</v>
      </c>
      <c r="F45" s="85" t="s">
        <v>84</v>
      </c>
      <c r="G45" s="86" t="s">
        <v>0</v>
      </c>
      <c r="H45" s="86" t="s">
        <v>85</v>
      </c>
      <c r="I45" s="86" t="s">
        <v>85</v>
      </c>
      <c r="J45" s="86" t="s">
        <v>85</v>
      </c>
      <c r="K45" s="86" t="s">
        <v>85</v>
      </c>
      <c r="L45" s="88" t="s">
        <v>170</v>
      </c>
      <c r="M45" s="77"/>
      <c r="N45" s="77"/>
      <c r="O45" s="77"/>
      <c r="P45" s="77"/>
      <c r="Q45" s="77"/>
      <c r="R45" s="77"/>
    </row>
    <row r="46" spans="1:18" ht="75">
      <c r="A46" s="83" t="s">
        <v>197</v>
      </c>
      <c r="B46" s="83" t="s">
        <v>198</v>
      </c>
      <c r="C46" s="79" t="s">
        <v>25</v>
      </c>
      <c r="D46" s="79">
        <v>47239</v>
      </c>
      <c r="E46" s="85" t="s">
        <v>84</v>
      </c>
      <c r="F46" s="85" t="s">
        <v>84</v>
      </c>
      <c r="G46" s="86" t="s">
        <v>0</v>
      </c>
      <c r="H46" s="86" t="s">
        <v>85</v>
      </c>
      <c r="I46" s="86" t="s">
        <v>85</v>
      </c>
      <c r="J46" s="86" t="s">
        <v>85</v>
      </c>
      <c r="K46" s="86" t="s">
        <v>85</v>
      </c>
      <c r="L46" s="88" t="s">
        <v>150</v>
      </c>
      <c r="M46" s="77"/>
      <c r="N46" s="77"/>
      <c r="O46" s="77"/>
      <c r="P46" s="77"/>
      <c r="Q46" s="77"/>
      <c r="R46" s="77"/>
    </row>
    <row r="47" spans="1:18" ht="75">
      <c r="A47" s="83" t="s">
        <v>199</v>
      </c>
      <c r="B47" s="83" t="s">
        <v>180</v>
      </c>
      <c r="C47" s="79" t="s">
        <v>25</v>
      </c>
      <c r="D47" s="79">
        <v>47317</v>
      </c>
      <c r="E47" s="85" t="s">
        <v>84</v>
      </c>
      <c r="F47" s="85" t="s">
        <v>84</v>
      </c>
      <c r="G47" s="86" t="s">
        <v>0</v>
      </c>
      <c r="H47" s="86" t="s">
        <v>85</v>
      </c>
      <c r="I47" s="86" t="s">
        <v>85</v>
      </c>
      <c r="J47" s="86" t="s">
        <v>85</v>
      </c>
      <c r="K47" s="86" t="s">
        <v>85</v>
      </c>
      <c r="L47" s="88" t="s">
        <v>200</v>
      </c>
      <c r="M47" s="77"/>
      <c r="N47" s="77"/>
      <c r="O47" s="77"/>
      <c r="P47" s="77"/>
      <c r="Q47" s="77"/>
      <c r="R47" s="77"/>
    </row>
    <row r="48" spans="1:18" ht="75">
      <c r="A48" s="83" t="s">
        <v>201</v>
      </c>
      <c r="B48" s="83" t="s">
        <v>182</v>
      </c>
      <c r="C48" s="79" t="s">
        <v>25</v>
      </c>
      <c r="D48" s="79">
        <v>47409</v>
      </c>
      <c r="E48" s="85" t="s">
        <v>84</v>
      </c>
      <c r="F48" s="85" t="s">
        <v>84</v>
      </c>
      <c r="G48" s="86" t="s">
        <v>0</v>
      </c>
      <c r="H48" s="86" t="s">
        <v>85</v>
      </c>
      <c r="I48" s="86" t="s">
        <v>85</v>
      </c>
      <c r="J48" s="86" t="s">
        <v>85</v>
      </c>
      <c r="K48" s="86" t="s">
        <v>85</v>
      </c>
      <c r="L48" s="88" t="s">
        <v>202</v>
      </c>
      <c r="M48" s="77"/>
      <c r="N48" s="77"/>
      <c r="O48" s="77"/>
      <c r="P48" s="77"/>
      <c r="Q48" s="77"/>
      <c r="R48" s="77"/>
    </row>
    <row r="49" spans="1:18" ht="112.5">
      <c r="A49" s="83" t="s">
        <v>203</v>
      </c>
      <c r="B49" s="83" t="s">
        <v>98</v>
      </c>
      <c r="C49" s="79" t="s">
        <v>25</v>
      </c>
      <c r="D49" s="79">
        <v>47483</v>
      </c>
      <c r="E49" s="85" t="s">
        <v>84</v>
      </c>
      <c r="F49" s="85" t="s">
        <v>84</v>
      </c>
      <c r="G49" s="86" t="s">
        <v>0</v>
      </c>
      <c r="H49" s="86" t="s">
        <v>85</v>
      </c>
      <c r="I49" s="86" t="s">
        <v>85</v>
      </c>
      <c r="J49" s="86" t="s">
        <v>85</v>
      </c>
      <c r="K49" s="86" t="s">
        <v>85</v>
      </c>
      <c r="L49" s="88" t="s">
        <v>204</v>
      </c>
      <c r="M49" s="77"/>
      <c r="N49" s="77"/>
      <c r="O49" s="77"/>
      <c r="P49" s="77"/>
      <c r="Q49" s="77"/>
      <c r="R49" s="77"/>
    </row>
    <row r="50" spans="1:18" ht="262.5">
      <c r="A50" s="83" t="s">
        <v>205</v>
      </c>
      <c r="B50" s="83" t="s">
        <v>156</v>
      </c>
      <c r="C50" s="79" t="s">
        <v>25</v>
      </c>
      <c r="D50" s="79">
        <v>47483</v>
      </c>
      <c r="E50" s="85" t="s">
        <v>84</v>
      </c>
      <c r="F50" s="85" t="s">
        <v>84</v>
      </c>
      <c r="G50" s="86" t="s">
        <v>0</v>
      </c>
      <c r="H50" s="86" t="s">
        <v>85</v>
      </c>
      <c r="I50" s="86" t="s">
        <v>85</v>
      </c>
      <c r="J50" s="86" t="s">
        <v>85</v>
      </c>
      <c r="K50" s="86" t="s">
        <v>85</v>
      </c>
      <c r="L50" s="88" t="s">
        <v>206</v>
      </c>
      <c r="M50" s="77"/>
      <c r="N50" s="77"/>
      <c r="O50" s="77"/>
      <c r="P50" s="77"/>
      <c r="Q50" s="77"/>
      <c r="R50" s="77"/>
    </row>
    <row r="51" spans="1:18" ht="131.25">
      <c r="A51" s="83" t="s">
        <v>207</v>
      </c>
      <c r="B51" s="83" t="s">
        <v>208</v>
      </c>
      <c r="C51" s="79" t="s">
        <v>25</v>
      </c>
      <c r="D51" s="79">
        <v>47483</v>
      </c>
      <c r="E51" s="85" t="s">
        <v>84</v>
      </c>
      <c r="F51" s="85" t="s">
        <v>84</v>
      </c>
      <c r="G51" s="86" t="s">
        <v>0</v>
      </c>
      <c r="H51" s="86" t="s">
        <v>85</v>
      </c>
      <c r="I51" s="86" t="s">
        <v>85</v>
      </c>
      <c r="J51" s="86" t="s">
        <v>85</v>
      </c>
      <c r="K51" s="86" t="s">
        <v>85</v>
      </c>
      <c r="L51" s="88" t="s">
        <v>159</v>
      </c>
      <c r="M51" s="77"/>
      <c r="N51" s="77"/>
      <c r="O51" s="77"/>
      <c r="P51" s="77"/>
      <c r="Q51" s="77"/>
      <c r="R51" s="77"/>
    </row>
    <row r="52" spans="1:18" ht="150">
      <c r="A52" s="83" t="s">
        <v>209</v>
      </c>
      <c r="B52" s="83" t="s">
        <v>160</v>
      </c>
      <c r="C52" s="79" t="s">
        <v>25</v>
      </c>
      <c r="D52" s="79">
        <v>47483</v>
      </c>
      <c r="E52" s="85" t="s">
        <v>84</v>
      </c>
      <c r="F52" s="85" t="s">
        <v>84</v>
      </c>
      <c r="G52" s="86" t="s">
        <v>0</v>
      </c>
      <c r="H52" s="86" t="s">
        <v>85</v>
      </c>
      <c r="I52" s="86" t="s">
        <v>85</v>
      </c>
      <c r="J52" s="86" t="s">
        <v>85</v>
      </c>
      <c r="K52" s="86" t="s">
        <v>85</v>
      </c>
      <c r="L52" s="88" t="s">
        <v>210</v>
      </c>
      <c r="M52" s="77"/>
      <c r="N52" s="77"/>
      <c r="O52" s="77"/>
      <c r="P52" s="77"/>
      <c r="Q52" s="77"/>
      <c r="R52" s="77"/>
    </row>
    <row r="53" spans="1:18" ht="234.75" customHeight="1">
      <c r="A53" s="83" t="s">
        <v>211</v>
      </c>
      <c r="B53" s="83" t="s">
        <v>162</v>
      </c>
      <c r="C53" s="79" t="s">
        <v>25</v>
      </c>
      <c r="D53" s="79">
        <v>47483</v>
      </c>
      <c r="E53" s="85" t="s">
        <v>84</v>
      </c>
      <c r="F53" s="85" t="s">
        <v>84</v>
      </c>
      <c r="G53" s="86" t="s">
        <v>0</v>
      </c>
      <c r="H53" s="86" t="s">
        <v>85</v>
      </c>
      <c r="I53" s="86" t="s">
        <v>85</v>
      </c>
      <c r="J53" s="86" t="s">
        <v>85</v>
      </c>
      <c r="K53" s="86" t="s">
        <v>85</v>
      </c>
      <c r="L53" s="88" t="s">
        <v>212</v>
      </c>
      <c r="M53" s="77"/>
      <c r="N53" s="77"/>
      <c r="O53" s="77"/>
      <c r="P53" s="77"/>
      <c r="Q53" s="77"/>
      <c r="R53" s="77"/>
    </row>
    <row r="54" spans="1:18" ht="112.5">
      <c r="A54" s="83" t="s">
        <v>213</v>
      </c>
      <c r="B54" s="83" t="s">
        <v>214</v>
      </c>
      <c r="C54" s="79" t="s">
        <v>25</v>
      </c>
      <c r="D54" s="79">
        <v>47483</v>
      </c>
      <c r="E54" s="85" t="s">
        <v>84</v>
      </c>
      <c r="F54" s="85" t="s">
        <v>84</v>
      </c>
      <c r="G54" s="86" t="s">
        <v>0</v>
      </c>
      <c r="H54" s="86" t="s">
        <v>85</v>
      </c>
      <c r="I54" s="86" t="s">
        <v>85</v>
      </c>
      <c r="J54" s="86" t="s">
        <v>85</v>
      </c>
      <c r="K54" s="86" t="s">
        <v>85</v>
      </c>
      <c r="L54" s="88" t="s">
        <v>215</v>
      </c>
      <c r="M54" s="77"/>
      <c r="N54" s="77"/>
      <c r="O54" s="77"/>
      <c r="P54" s="77"/>
      <c r="Q54" s="77"/>
      <c r="R54" s="77"/>
    </row>
    <row r="55" spans="1:18" ht="93.75">
      <c r="A55" s="83" t="s">
        <v>216</v>
      </c>
      <c r="B55" s="83" t="s">
        <v>102</v>
      </c>
      <c r="C55" s="79" t="s">
        <v>25</v>
      </c>
      <c r="D55" s="79">
        <v>47483</v>
      </c>
      <c r="E55" s="85" t="s">
        <v>84</v>
      </c>
      <c r="F55" s="85" t="s">
        <v>84</v>
      </c>
      <c r="G55" s="86" t="s">
        <v>0</v>
      </c>
      <c r="H55" s="86" t="s">
        <v>85</v>
      </c>
      <c r="I55" s="86" t="s">
        <v>85</v>
      </c>
      <c r="J55" s="86" t="s">
        <v>85</v>
      </c>
      <c r="K55" s="86" t="s">
        <v>85</v>
      </c>
      <c r="L55" s="88" t="s">
        <v>166</v>
      </c>
      <c r="M55" s="77"/>
      <c r="N55" s="77"/>
      <c r="O55" s="77"/>
      <c r="P55" s="77"/>
      <c r="Q55" s="77"/>
      <c r="R55" s="77"/>
    </row>
    <row r="56" spans="1:18" ht="75">
      <c r="A56" s="83" t="s">
        <v>217</v>
      </c>
      <c r="B56" s="83" t="s">
        <v>90</v>
      </c>
      <c r="C56" s="79" t="s">
        <v>25</v>
      </c>
      <c r="D56" s="79">
        <v>47542</v>
      </c>
      <c r="E56" s="85" t="s">
        <v>84</v>
      </c>
      <c r="F56" s="85" t="s">
        <v>84</v>
      </c>
      <c r="G56" s="86" t="s">
        <v>0</v>
      </c>
      <c r="H56" s="86" t="s">
        <v>85</v>
      </c>
      <c r="I56" s="86" t="s">
        <v>85</v>
      </c>
      <c r="J56" s="86" t="s">
        <v>85</v>
      </c>
      <c r="K56" s="86" t="s">
        <v>85</v>
      </c>
      <c r="L56" s="88" t="s">
        <v>91</v>
      </c>
      <c r="M56" s="77"/>
      <c r="N56" s="77"/>
      <c r="O56" s="77"/>
      <c r="P56" s="77"/>
      <c r="Q56" s="77"/>
      <c r="R56" s="77"/>
    </row>
    <row r="57" spans="1:18" ht="75">
      <c r="A57" s="83" t="s">
        <v>218</v>
      </c>
      <c r="B57" s="83" t="s">
        <v>219</v>
      </c>
      <c r="C57" s="79" t="s">
        <v>25</v>
      </c>
      <c r="D57" s="79">
        <v>47226</v>
      </c>
      <c r="E57" s="85" t="s">
        <v>84</v>
      </c>
      <c r="F57" s="85" t="s">
        <v>84</v>
      </c>
      <c r="G57" s="86" t="s">
        <v>0</v>
      </c>
      <c r="H57" s="86" t="s">
        <v>85</v>
      </c>
      <c r="I57" s="86" t="s">
        <v>85</v>
      </c>
      <c r="J57" s="86" t="s">
        <v>85</v>
      </c>
      <c r="K57" s="86" t="s">
        <v>85</v>
      </c>
      <c r="L57" s="88" t="s">
        <v>179</v>
      </c>
      <c r="M57" s="77"/>
      <c r="N57" s="77"/>
      <c r="O57" s="77"/>
      <c r="P57" s="77"/>
      <c r="Q57" s="77"/>
      <c r="R57" s="77"/>
    </row>
    <row r="58" spans="1:18" ht="75">
      <c r="A58" s="83" t="s">
        <v>220</v>
      </c>
      <c r="B58" s="83" t="s">
        <v>221</v>
      </c>
      <c r="C58" s="79" t="s">
        <v>25</v>
      </c>
      <c r="D58" s="79">
        <v>47604</v>
      </c>
      <c r="E58" s="85" t="s">
        <v>84</v>
      </c>
      <c r="F58" s="85" t="s">
        <v>84</v>
      </c>
      <c r="G58" s="86" t="s">
        <v>0</v>
      </c>
      <c r="H58" s="86" t="s">
        <v>85</v>
      </c>
      <c r="I58" s="86" t="s">
        <v>85</v>
      </c>
      <c r="J58" s="86" t="s">
        <v>85</v>
      </c>
      <c r="K58" s="86" t="s">
        <v>85</v>
      </c>
      <c r="L58" s="88" t="s">
        <v>150</v>
      </c>
      <c r="M58" s="77"/>
      <c r="N58" s="77"/>
      <c r="O58" s="77"/>
      <c r="P58" s="77"/>
      <c r="Q58" s="77"/>
      <c r="R58" s="77"/>
    </row>
    <row r="59" spans="1:18" ht="75">
      <c r="A59" s="83" t="s">
        <v>222</v>
      </c>
      <c r="B59" s="83" t="s">
        <v>180</v>
      </c>
      <c r="C59" s="79" t="s">
        <v>25</v>
      </c>
      <c r="D59" s="79">
        <v>47682</v>
      </c>
      <c r="E59" s="85" t="s">
        <v>84</v>
      </c>
      <c r="F59" s="85" t="s">
        <v>84</v>
      </c>
      <c r="G59" s="86" t="s">
        <v>0</v>
      </c>
      <c r="H59" s="86" t="s">
        <v>85</v>
      </c>
      <c r="I59" s="86" t="s">
        <v>85</v>
      </c>
      <c r="J59" s="86" t="s">
        <v>85</v>
      </c>
      <c r="K59" s="86" t="s">
        <v>85</v>
      </c>
      <c r="L59" s="88" t="s">
        <v>181</v>
      </c>
      <c r="M59" s="77"/>
      <c r="N59" s="77"/>
      <c r="O59" s="77"/>
      <c r="P59" s="77"/>
      <c r="Q59" s="77"/>
      <c r="R59" s="77"/>
    </row>
    <row r="60" spans="1:18" ht="75">
      <c r="A60" s="83" t="s">
        <v>223</v>
      </c>
      <c r="B60" s="83" t="s">
        <v>182</v>
      </c>
      <c r="C60" s="79" t="s">
        <v>25</v>
      </c>
      <c r="D60" s="79">
        <v>47774</v>
      </c>
      <c r="E60" s="85" t="s">
        <v>84</v>
      </c>
      <c r="F60" s="85" t="s">
        <v>84</v>
      </c>
      <c r="G60" s="86" t="s">
        <v>0</v>
      </c>
      <c r="H60" s="86" t="s">
        <v>85</v>
      </c>
      <c r="I60" s="86" t="s">
        <v>85</v>
      </c>
      <c r="J60" s="86" t="s">
        <v>85</v>
      </c>
      <c r="K60" s="86" t="s">
        <v>85</v>
      </c>
      <c r="L60" s="88" t="s">
        <v>170</v>
      </c>
      <c r="M60" s="77"/>
      <c r="N60" s="77"/>
      <c r="O60" s="77"/>
      <c r="P60" s="77"/>
      <c r="Q60" s="77"/>
      <c r="R60" s="77"/>
    </row>
    <row r="61" spans="1:18" ht="112.5">
      <c r="A61" s="83" t="s">
        <v>224</v>
      </c>
      <c r="B61" s="83" t="s">
        <v>98</v>
      </c>
      <c r="C61" s="79" t="s">
        <v>25</v>
      </c>
      <c r="D61" s="79">
        <v>47848</v>
      </c>
      <c r="E61" s="85" t="s">
        <v>84</v>
      </c>
      <c r="F61" s="85" t="s">
        <v>84</v>
      </c>
      <c r="G61" s="86" t="s">
        <v>0</v>
      </c>
      <c r="H61" s="86" t="s">
        <v>85</v>
      </c>
      <c r="I61" s="86" t="s">
        <v>85</v>
      </c>
      <c r="J61" s="86" t="s">
        <v>85</v>
      </c>
      <c r="K61" s="86" t="s">
        <v>85</v>
      </c>
      <c r="L61" s="88" t="s">
        <v>225</v>
      </c>
      <c r="M61" s="77"/>
      <c r="N61" s="77"/>
      <c r="O61" s="77"/>
      <c r="P61" s="77"/>
      <c r="Q61" s="77"/>
      <c r="R61" s="77"/>
    </row>
    <row r="62" spans="1:18" ht="262.5">
      <c r="A62" s="83" t="s">
        <v>226</v>
      </c>
      <c r="B62" s="83" t="s">
        <v>156</v>
      </c>
      <c r="C62" s="79" t="s">
        <v>25</v>
      </c>
      <c r="D62" s="79">
        <v>47848</v>
      </c>
      <c r="E62" s="85" t="s">
        <v>84</v>
      </c>
      <c r="F62" s="85" t="s">
        <v>84</v>
      </c>
      <c r="G62" s="86" t="s">
        <v>0</v>
      </c>
      <c r="H62" s="86" t="s">
        <v>85</v>
      </c>
      <c r="I62" s="86" t="s">
        <v>85</v>
      </c>
      <c r="J62" s="86" t="s">
        <v>85</v>
      </c>
      <c r="K62" s="86" t="s">
        <v>85</v>
      </c>
      <c r="L62" s="88" t="s">
        <v>227</v>
      </c>
      <c r="M62" s="77"/>
      <c r="N62" s="77"/>
      <c r="O62" s="77"/>
      <c r="P62" s="77"/>
      <c r="Q62" s="77"/>
      <c r="R62" s="77"/>
    </row>
    <row r="63" spans="1:18" ht="150">
      <c r="A63" s="83" t="s">
        <v>228</v>
      </c>
      <c r="B63" s="83" t="s">
        <v>160</v>
      </c>
      <c r="C63" s="79" t="s">
        <v>25</v>
      </c>
      <c r="D63" s="79">
        <v>47848</v>
      </c>
      <c r="E63" s="85" t="s">
        <v>84</v>
      </c>
      <c r="F63" s="85" t="s">
        <v>84</v>
      </c>
      <c r="G63" s="86" t="s">
        <v>0</v>
      </c>
      <c r="H63" s="86" t="s">
        <v>85</v>
      </c>
      <c r="I63" s="86" t="s">
        <v>85</v>
      </c>
      <c r="J63" s="86" t="s">
        <v>85</v>
      </c>
      <c r="K63" s="86" t="s">
        <v>85</v>
      </c>
      <c r="L63" s="88" t="s">
        <v>229</v>
      </c>
      <c r="M63" s="77"/>
      <c r="N63" s="77"/>
      <c r="O63" s="77"/>
      <c r="P63" s="77"/>
      <c r="Q63" s="77"/>
      <c r="R63" s="77"/>
    </row>
    <row r="64" spans="1:18" ht="138.75" customHeight="1">
      <c r="A64" s="83" t="s">
        <v>230</v>
      </c>
      <c r="B64" s="83" t="s">
        <v>231</v>
      </c>
      <c r="C64" s="79" t="s">
        <v>25</v>
      </c>
      <c r="D64" s="79">
        <v>47848</v>
      </c>
      <c r="E64" s="85" t="s">
        <v>84</v>
      </c>
      <c r="F64" s="85" t="s">
        <v>84</v>
      </c>
      <c r="G64" s="86" t="s">
        <v>0</v>
      </c>
      <c r="H64" s="86" t="s">
        <v>85</v>
      </c>
      <c r="I64" s="86" t="s">
        <v>85</v>
      </c>
      <c r="J64" s="86" t="s">
        <v>85</v>
      </c>
      <c r="K64" s="86" t="s">
        <v>85</v>
      </c>
      <c r="L64" s="88" t="s">
        <v>159</v>
      </c>
      <c r="M64" s="77"/>
      <c r="N64" s="77"/>
      <c r="O64" s="77"/>
      <c r="P64" s="77"/>
      <c r="Q64" s="77"/>
      <c r="R64" s="77"/>
    </row>
    <row r="65" spans="1:18" ht="239.25" customHeight="1">
      <c r="A65" s="83" t="s">
        <v>232</v>
      </c>
      <c r="B65" s="83" t="s">
        <v>162</v>
      </c>
      <c r="C65" s="79" t="s">
        <v>25</v>
      </c>
      <c r="D65" s="79">
        <v>47848</v>
      </c>
      <c r="E65" s="85" t="s">
        <v>84</v>
      </c>
      <c r="F65" s="85" t="s">
        <v>84</v>
      </c>
      <c r="G65" s="86" t="s">
        <v>0</v>
      </c>
      <c r="H65" s="86" t="s">
        <v>85</v>
      </c>
      <c r="I65" s="86" t="s">
        <v>85</v>
      </c>
      <c r="J65" s="86" t="s">
        <v>85</v>
      </c>
      <c r="K65" s="86" t="s">
        <v>85</v>
      </c>
      <c r="L65" s="88" t="s">
        <v>163</v>
      </c>
      <c r="M65" s="77"/>
      <c r="N65" s="77"/>
      <c r="O65" s="77"/>
      <c r="P65" s="77"/>
      <c r="Q65" s="77"/>
      <c r="R65" s="77"/>
    </row>
    <row r="66" spans="1:18" ht="112.5">
      <c r="A66" s="83" t="s">
        <v>233</v>
      </c>
      <c r="B66" s="83" t="s">
        <v>100</v>
      </c>
      <c r="C66" s="79" t="s">
        <v>25</v>
      </c>
      <c r="D66" s="79">
        <v>47848</v>
      </c>
      <c r="E66" s="85" t="s">
        <v>84</v>
      </c>
      <c r="F66" s="85" t="s">
        <v>84</v>
      </c>
      <c r="G66" s="86" t="s">
        <v>0</v>
      </c>
      <c r="H66" s="86" t="s">
        <v>85</v>
      </c>
      <c r="I66" s="86" t="s">
        <v>85</v>
      </c>
      <c r="J66" s="86" t="s">
        <v>85</v>
      </c>
      <c r="K66" s="86" t="s">
        <v>85</v>
      </c>
      <c r="L66" s="88" t="s">
        <v>234</v>
      </c>
      <c r="M66" s="77"/>
      <c r="N66" s="77"/>
      <c r="O66" s="77"/>
      <c r="P66" s="77"/>
      <c r="Q66" s="77"/>
      <c r="R66" s="77"/>
    </row>
    <row r="67" spans="1:18" ht="93.75">
      <c r="A67" s="83" t="s">
        <v>235</v>
      </c>
      <c r="B67" s="83" t="s">
        <v>102</v>
      </c>
      <c r="C67" s="79" t="s">
        <v>25</v>
      </c>
      <c r="D67" s="79">
        <v>47848</v>
      </c>
      <c r="E67" s="85" t="s">
        <v>84</v>
      </c>
      <c r="F67" s="85" t="s">
        <v>84</v>
      </c>
      <c r="G67" s="86" t="s">
        <v>0</v>
      </c>
      <c r="H67" s="86" t="s">
        <v>85</v>
      </c>
      <c r="I67" s="86" t="s">
        <v>85</v>
      </c>
      <c r="J67" s="86" t="s">
        <v>85</v>
      </c>
      <c r="K67" s="86" t="s">
        <v>85</v>
      </c>
      <c r="L67" s="88" t="s">
        <v>166</v>
      </c>
      <c r="M67" s="89"/>
      <c r="N67" s="89"/>
      <c r="O67" s="89"/>
      <c r="P67" s="89"/>
      <c r="Q67" s="89"/>
      <c r="R67" s="89"/>
    </row>
    <row r="68" spans="1:18" ht="206.25">
      <c r="A68" s="83" t="s">
        <v>236</v>
      </c>
      <c r="B68" s="90" t="s">
        <v>237</v>
      </c>
      <c r="C68" s="79">
        <v>45658</v>
      </c>
      <c r="D68" s="79">
        <v>47848</v>
      </c>
      <c r="E68" s="85" t="s">
        <v>84</v>
      </c>
      <c r="F68" s="85" t="s">
        <v>84</v>
      </c>
      <c r="G68" s="86" t="s">
        <v>0</v>
      </c>
      <c r="H68" s="86" t="s">
        <v>85</v>
      </c>
      <c r="I68" s="86" t="s">
        <v>85</v>
      </c>
      <c r="J68" s="86" t="s">
        <v>85</v>
      </c>
      <c r="K68" s="86" t="s">
        <v>85</v>
      </c>
      <c r="L68" s="88" t="s">
        <v>238</v>
      </c>
      <c r="M68" s="77"/>
      <c r="N68" s="77"/>
      <c r="O68" s="77"/>
      <c r="P68" s="77"/>
      <c r="Q68" s="77"/>
      <c r="R68" s="77"/>
    </row>
    <row r="69" spans="1:18" ht="143.25" customHeight="1">
      <c r="A69" s="83" t="s">
        <v>123</v>
      </c>
      <c r="B69" s="91" t="s">
        <v>124</v>
      </c>
      <c r="C69" s="79" t="s">
        <v>25</v>
      </c>
      <c r="D69" s="92">
        <v>46081</v>
      </c>
      <c r="E69" s="85" t="s">
        <v>84</v>
      </c>
      <c r="F69" s="85" t="s">
        <v>84</v>
      </c>
      <c r="G69" s="86" t="s">
        <v>0</v>
      </c>
      <c r="H69" s="86" t="s">
        <v>85</v>
      </c>
      <c r="I69" s="86" t="s">
        <v>85</v>
      </c>
      <c r="J69" s="86" t="s">
        <v>85</v>
      </c>
      <c r="K69" s="86" t="s">
        <v>85</v>
      </c>
      <c r="L69" s="88" t="s">
        <v>125</v>
      </c>
      <c r="M69" s="77"/>
      <c r="N69" s="77"/>
      <c r="O69" s="77"/>
      <c r="P69" s="77"/>
      <c r="Q69" s="77"/>
      <c r="R69" s="77"/>
    </row>
    <row r="70" spans="1:18" ht="144" customHeight="1">
      <c r="A70" s="83" t="s">
        <v>126</v>
      </c>
      <c r="B70" s="91" t="s">
        <v>127</v>
      </c>
      <c r="C70" s="79" t="s">
        <v>25</v>
      </c>
      <c r="D70" s="92">
        <v>46112</v>
      </c>
      <c r="E70" s="85" t="s">
        <v>84</v>
      </c>
      <c r="F70" s="85" t="s">
        <v>84</v>
      </c>
      <c r="G70" s="86" t="s">
        <v>0</v>
      </c>
      <c r="H70" s="86" t="s">
        <v>85</v>
      </c>
      <c r="I70" s="86" t="s">
        <v>85</v>
      </c>
      <c r="J70" s="86" t="s">
        <v>85</v>
      </c>
      <c r="K70" s="86" t="s">
        <v>85</v>
      </c>
      <c r="L70" s="88" t="s">
        <v>125</v>
      </c>
      <c r="M70" s="77"/>
      <c r="N70" s="77"/>
      <c r="O70" s="77"/>
      <c r="P70" s="77"/>
      <c r="Q70" s="77"/>
      <c r="R70" s="77"/>
    </row>
    <row r="71" spans="1:18" ht="139.5" customHeight="1">
      <c r="A71" s="83" t="s">
        <v>128</v>
      </c>
      <c r="B71" s="91" t="s">
        <v>129</v>
      </c>
      <c r="C71" s="79" t="s">
        <v>25</v>
      </c>
      <c r="D71" s="92">
        <v>46142</v>
      </c>
      <c r="E71" s="85" t="s">
        <v>84</v>
      </c>
      <c r="F71" s="85" t="s">
        <v>84</v>
      </c>
      <c r="G71" s="86" t="s">
        <v>0</v>
      </c>
      <c r="H71" s="86" t="s">
        <v>85</v>
      </c>
      <c r="I71" s="86" t="s">
        <v>85</v>
      </c>
      <c r="J71" s="86" t="s">
        <v>85</v>
      </c>
      <c r="K71" s="86" t="s">
        <v>85</v>
      </c>
      <c r="L71" s="88" t="s">
        <v>125</v>
      </c>
      <c r="M71" s="77"/>
      <c r="N71" s="77"/>
      <c r="O71" s="77"/>
      <c r="P71" s="77"/>
      <c r="Q71" s="77"/>
      <c r="R71" s="77"/>
    </row>
    <row r="72" spans="1:18" ht="139.5" customHeight="1">
      <c r="A72" s="83" t="s">
        <v>130</v>
      </c>
      <c r="B72" s="91" t="s">
        <v>131</v>
      </c>
      <c r="C72" s="79" t="s">
        <v>25</v>
      </c>
      <c r="D72" s="92">
        <v>46173</v>
      </c>
      <c r="E72" s="85" t="s">
        <v>84</v>
      </c>
      <c r="F72" s="85" t="s">
        <v>84</v>
      </c>
      <c r="G72" s="86" t="s">
        <v>0</v>
      </c>
      <c r="H72" s="86" t="s">
        <v>85</v>
      </c>
      <c r="I72" s="86" t="s">
        <v>85</v>
      </c>
      <c r="J72" s="86" t="s">
        <v>85</v>
      </c>
      <c r="K72" s="86" t="s">
        <v>85</v>
      </c>
      <c r="L72" s="88" t="s">
        <v>125</v>
      </c>
      <c r="M72" s="77"/>
      <c r="N72" s="77"/>
      <c r="O72" s="77"/>
      <c r="P72" s="77"/>
      <c r="Q72" s="77"/>
      <c r="R72" s="77"/>
    </row>
    <row r="73" spans="1:18" ht="131.25">
      <c r="A73" s="83" t="s">
        <v>132</v>
      </c>
      <c r="B73" s="91" t="s">
        <v>133</v>
      </c>
      <c r="C73" s="79" t="s">
        <v>25</v>
      </c>
      <c r="D73" s="92">
        <v>46203</v>
      </c>
      <c r="E73" s="85" t="s">
        <v>84</v>
      </c>
      <c r="F73" s="85" t="s">
        <v>84</v>
      </c>
      <c r="G73" s="86" t="s">
        <v>0</v>
      </c>
      <c r="H73" s="86" t="s">
        <v>85</v>
      </c>
      <c r="I73" s="86" t="s">
        <v>85</v>
      </c>
      <c r="J73" s="86" t="s">
        <v>85</v>
      </c>
      <c r="K73" s="86" t="s">
        <v>85</v>
      </c>
      <c r="L73" s="88" t="s">
        <v>125</v>
      </c>
      <c r="M73" s="77"/>
      <c r="N73" s="77"/>
      <c r="O73" s="77"/>
      <c r="P73" s="77"/>
      <c r="Q73" s="77"/>
      <c r="R73" s="77"/>
    </row>
    <row r="74" spans="1:18" ht="141" customHeight="1">
      <c r="A74" s="83" t="s">
        <v>134</v>
      </c>
      <c r="B74" s="91" t="s">
        <v>135</v>
      </c>
      <c r="C74" s="79" t="s">
        <v>25</v>
      </c>
      <c r="D74" s="92">
        <v>46234</v>
      </c>
      <c r="E74" s="85" t="s">
        <v>84</v>
      </c>
      <c r="F74" s="85" t="s">
        <v>84</v>
      </c>
      <c r="G74" s="86" t="s">
        <v>0</v>
      </c>
      <c r="H74" s="86" t="s">
        <v>85</v>
      </c>
      <c r="I74" s="86" t="s">
        <v>85</v>
      </c>
      <c r="J74" s="86" t="s">
        <v>85</v>
      </c>
      <c r="K74" s="86" t="s">
        <v>85</v>
      </c>
      <c r="L74" s="88" t="s">
        <v>125</v>
      </c>
      <c r="M74" s="77"/>
      <c r="N74" s="77"/>
      <c r="O74" s="77"/>
      <c r="P74" s="77"/>
      <c r="Q74" s="77"/>
      <c r="R74" s="77"/>
    </row>
    <row r="75" spans="1:18" ht="141" customHeight="1">
      <c r="A75" s="83" t="s">
        <v>136</v>
      </c>
      <c r="B75" s="91" t="s">
        <v>137</v>
      </c>
      <c r="C75" s="79" t="s">
        <v>25</v>
      </c>
      <c r="D75" s="92">
        <v>46265</v>
      </c>
      <c r="E75" s="85" t="s">
        <v>84</v>
      </c>
      <c r="F75" s="85" t="s">
        <v>84</v>
      </c>
      <c r="G75" s="86" t="s">
        <v>0</v>
      </c>
      <c r="H75" s="86" t="s">
        <v>85</v>
      </c>
      <c r="I75" s="86" t="s">
        <v>85</v>
      </c>
      <c r="J75" s="86" t="s">
        <v>85</v>
      </c>
      <c r="K75" s="86" t="s">
        <v>85</v>
      </c>
      <c r="L75" s="88" t="s">
        <v>125</v>
      </c>
      <c r="M75" s="77"/>
      <c r="N75" s="77"/>
      <c r="O75" s="77"/>
      <c r="P75" s="77"/>
      <c r="Q75" s="77"/>
      <c r="R75" s="77"/>
    </row>
    <row r="76" spans="1:18" ht="141" customHeight="1">
      <c r="A76" s="83" t="s">
        <v>138</v>
      </c>
      <c r="B76" s="91" t="s">
        <v>139</v>
      </c>
      <c r="C76" s="79" t="s">
        <v>25</v>
      </c>
      <c r="D76" s="92">
        <v>46295</v>
      </c>
      <c r="E76" s="85" t="s">
        <v>84</v>
      </c>
      <c r="F76" s="85" t="s">
        <v>84</v>
      </c>
      <c r="G76" s="86" t="s">
        <v>0</v>
      </c>
      <c r="H76" s="86" t="s">
        <v>85</v>
      </c>
      <c r="I76" s="86" t="s">
        <v>85</v>
      </c>
      <c r="J76" s="86" t="s">
        <v>85</v>
      </c>
      <c r="K76" s="86" t="s">
        <v>85</v>
      </c>
      <c r="L76" s="88" t="s">
        <v>125</v>
      </c>
      <c r="M76" s="77"/>
      <c r="N76" s="77"/>
      <c r="O76" s="77"/>
      <c r="P76" s="77"/>
      <c r="Q76" s="77"/>
      <c r="R76" s="77"/>
    </row>
    <row r="77" spans="1:18" ht="141" customHeight="1">
      <c r="A77" s="83" t="s">
        <v>140</v>
      </c>
      <c r="B77" s="91" t="s">
        <v>141</v>
      </c>
      <c r="C77" s="79" t="s">
        <v>25</v>
      </c>
      <c r="D77" s="92">
        <v>46326</v>
      </c>
      <c r="E77" s="85" t="s">
        <v>84</v>
      </c>
      <c r="F77" s="85" t="s">
        <v>84</v>
      </c>
      <c r="G77" s="86" t="s">
        <v>0</v>
      </c>
      <c r="H77" s="86" t="s">
        <v>85</v>
      </c>
      <c r="I77" s="86" t="s">
        <v>85</v>
      </c>
      <c r="J77" s="86" t="s">
        <v>85</v>
      </c>
      <c r="K77" s="86" t="s">
        <v>85</v>
      </c>
      <c r="L77" s="88" t="s">
        <v>125</v>
      </c>
      <c r="M77" s="77"/>
      <c r="N77" s="77"/>
      <c r="O77" s="77"/>
      <c r="P77" s="77"/>
      <c r="Q77" s="77"/>
      <c r="R77" s="77"/>
    </row>
    <row r="78" spans="1:18" ht="141" customHeight="1">
      <c r="A78" s="83" t="s">
        <v>142</v>
      </c>
      <c r="B78" s="91" t="s">
        <v>143</v>
      </c>
      <c r="C78" s="79" t="s">
        <v>25</v>
      </c>
      <c r="D78" s="92">
        <v>46356</v>
      </c>
      <c r="E78" s="85" t="s">
        <v>84</v>
      </c>
      <c r="F78" s="85" t="s">
        <v>84</v>
      </c>
      <c r="G78" s="86" t="s">
        <v>0</v>
      </c>
      <c r="H78" s="86" t="s">
        <v>85</v>
      </c>
      <c r="I78" s="86" t="s">
        <v>85</v>
      </c>
      <c r="J78" s="86" t="s">
        <v>85</v>
      </c>
      <c r="K78" s="86" t="s">
        <v>85</v>
      </c>
      <c r="L78" s="88" t="s">
        <v>125</v>
      </c>
      <c r="M78" s="77"/>
      <c r="N78" s="77"/>
      <c r="O78" s="77"/>
      <c r="P78" s="77"/>
      <c r="Q78" s="77"/>
      <c r="R78" s="77"/>
    </row>
    <row r="79" spans="1:18" ht="243.75">
      <c r="A79" s="93" t="s">
        <v>145</v>
      </c>
      <c r="B79" s="84" t="s">
        <v>239</v>
      </c>
      <c r="C79" s="79">
        <v>45658</v>
      </c>
      <c r="D79" s="79">
        <v>47848</v>
      </c>
      <c r="E79" s="85" t="s">
        <v>84</v>
      </c>
      <c r="F79" s="85" t="s">
        <v>84</v>
      </c>
      <c r="G79" s="86" t="s">
        <v>0</v>
      </c>
      <c r="H79" s="86" t="s">
        <v>85</v>
      </c>
      <c r="I79" s="86" t="s">
        <v>85</v>
      </c>
      <c r="J79" s="86" t="s">
        <v>85</v>
      </c>
      <c r="K79" s="86" t="s">
        <v>85</v>
      </c>
      <c r="L79" s="88" t="s">
        <v>240</v>
      </c>
      <c r="M79" s="77"/>
      <c r="N79" s="77"/>
      <c r="O79" s="77"/>
      <c r="P79" s="77"/>
      <c r="Q79" s="77"/>
      <c r="R79" s="77"/>
    </row>
    <row r="80" spans="1:18" ht="45.75" hidden="1" customHeight="1">
      <c r="A80" s="94" t="s">
        <v>144</v>
      </c>
      <c r="B80" s="91" t="s">
        <v>146</v>
      </c>
      <c r="C80" s="79" t="s">
        <v>25</v>
      </c>
      <c r="D80" s="79" t="s">
        <v>25</v>
      </c>
      <c r="E80" s="95" t="s">
        <v>84</v>
      </c>
      <c r="F80" s="95" t="s">
        <v>84</v>
      </c>
      <c r="G80" s="96" t="s">
        <v>0</v>
      </c>
      <c r="H80" s="96" t="s">
        <v>85</v>
      </c>
      <c r="I80" s="96" t="s">
        <v>85</v>
      </c>
      <c r="J80" s="96" t="s">
        <v>85</v>
      </c>
      <c r="K80" s="96" t="s">
        <v>85</v>
      </c>
      <c r="L80" s="97"/>
    </row>
  </sheetData>
  <mergeCells count="13">
    <mergeCell ref="K4:K5"/>
    <mergeCell ref="L4:L5"/>
    <mergeCell ref="B7:L7"/>
    <mergeCell ref="H1:J1"/>
    <mergeCell ref="K1:L1"/>
    <mergeCell ref="A2:L2"/>
    <mergeCell ref="A4:A5"/>
    <mergeCell ref="B4:B5"/>
    <mergeCell ref="C4:D4"/>
    <mergeCell ref="E4:F4"/>
    <mergeCell ref="G4:G5"/>
    <mergeCell ref="H4:H5"/>
    <mergeCell ref="I4:J4"/>
  </mergeCells>
  <pageMargins left="0.39370078740157483" right="0.39370078740157483" top="1.1811023622047245" bottom="0.39370078740157483" header="0.31496062992125984" footer="0.51181102362204722"/>
  <pageSetup paperSize="9" scale="44" firstPageNumber="24" orientation="landscape" useFirstPageNumber="1" horizontalDpi="300" verticalDpi="300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Р7-Офис/7.2.2.0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13</vt:i4>
      </vt:variant>
    </vt:vector>
  </HeadingPairs>
  <TitlesOfParts>
    <vt:vector size="17" baseType="lpstr">
      <vt:lpstr>2.3. Пок. РП по мес.</vt:lpstr>
      <vt:lpstr>2.5. Фин. обес. РП</vt:lpstr>
      <vt:lpstr>2.6. Бюджет РП по месяцам</vt:lpstr>
      <vt:lpstr>План реализации РП 2</vt:lpstr>
      <vt:lpstr>'План реализации РП 2'!_ftnref4</vt:lpstr>
      <vt:lpstr>'План реализации РП 2'!_ftnref5</vt:lpstr>
      <vt:lpstr>'План реализации РП 2'!_ftnref6</vt:lpstr>
      <vt:lpstr>'План реализации РП 2'!_ftnref7</vt:lpstr>
      <vt:lpstr>'План реализации РП 2'!_ftnref8</vt:lpstr>
      <vt:lpstr>'План реализации РП 2'!_Hlk127704986</vt:lpstr>
      <vt:lpstr>'2.5. Фин. обес. РП'!Print_Titles</vt:lpstr>
      <vt:lpstr>'План реализации РП 2'!Print_Titles</vt:lpstr>
      <vt:lpstr>'План реализации РП 2'!Заголовки_для_печати</vt:lpstr>
      <vt:lpstr>'2.3. Пок. РП по мес.'!Область_печати</vt:lpstr>
      <vt:lpstr>'2.5. Фин. обес. РП'!Область_печати</vt:lpstr>
      <vt:lpstr>'2.6. Бюджет РП по месяцам'!Область_печати</vt:lpstr>
      <vt:lpstr>'План реализации РП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</dc:creator>
  <cp:lastModifiedBy>Шеховцова</cp:lastModifiedBy>
  <cp:revision>8</cp:revision>
  <cp:lastPrinted>2025-12-17T07:02:46Z</cp:lastPrinted>
  <dcterms:created xsi:type="dcterms:W3CDTF">2023-05-16T06:08:28Z</dcterms:created>
  <dcterms:modified xsi:type="dcterms:W3CDTF">2025-12-17T07:02:50Z</dcterms:modified>
  <dc:language>ru-RU</dc:language>
</cp:coreProperties>
</file>